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\Documents\Minigolf\Tournaments\Matterhorn\2018\"/>
    </mc:Choice>
  </mc:AlternateContent>
  <xr:revisionPtr revIDLastSave="0" documentId="13_ncr:1_{6AC39F56-FB64-41B2-82B5-C6DDCAECCAED}" xr6:coauthVersionLast="40" xr6:coauthVersionMax="40" xr10:uidLastSave="{00000000-0000-0000-0000-000000000000}"/>
  <bookViews>
    <workbookView xWindow="240" yWindow="72" windowWidth="20112" windowHeight="7992" xr2:uid="{00000000-000D-0000-FFFF-FFFF00000000}"/>
  </bookViews>
  <sheets>
    <sheet name="Amateur Stats" sheetId="4" r:id="rId1"/>
    <sheet name="Pro Stats" sheetId="10" r:id="rId2"/>
    <sheet name="Pro 1-3" sheetId="5" r:id="rId3"/>
    <sheet name="Pro 1-4" sheetId="7" r:id="rId4"/>
    <sheet name="Pro Hole Averages" sheetId="25" r:id="rId5"/>
    <sheet name="Justin Seymour" sheetId="11" r:id="rId6"/>
    <sheet name="Danny Olejnik" sheetId="19" r:id="rId7"/>
    <sheet name="Steven Langlois" sheetId="15" r:id="rId8"/>
    <sheet name="Pat Sheridan" sheetId="18" r:id="rId9"/>
    <sheet name="Anna Wallace" sheetId="13" r:id="rId10"/>
    <sheet name="Randy Rice" sheetId="14" r:id="rId11"/>
    <sheet name="Brian Coscina" sheetId="17" r:id="rId12"/>
    <sheet name="Highlighter Novicki" sheetId="20" r:id="rId13"/>
    <sheet name="Robert Boisvert" sheetId="21" r:id="rId14"/>
    <sheet name="Jonah Hurley" sheetId="16" r:id="rId15"/>
    <sheet name="Matt Liles" sheetId="22" r:id="rId16"/>
    <sheet name="Dylan Koerner" sheetId="23" r:id="rId17"/>
    <sheet name="Chris Sobers" sheetId="24" r:id="rId18"/>
  </sheets>
  <definedNames>
    <definedName name="_xlnm.Print_Area" localSheetId="0">'Amateur Stats'!$A$1:$I$19</definedName>
    <definedName name="_xlnm.Print_Area" localSheetId="2">'Pro 1-3'!$A$1:$H$14</definedName>
    <definedName name="_xlnm.Print_Area" localSheetId="3">'Pro 1-4'!$A$1:$I$14</definedName>
    <definedName name="_xlnm.Print_Area" localSheetId="1">'Pro Stats'!$A$1:$K$14</definedName>
  </definedNames>
  <calcPr calcId="181029"/>
</workbook>
</file>

<file path=xl/calcChain.xml><?xml version="1.0" encoding="utf-8"?>
<calcChain xmlns="http://schemas.openxmlformats.org/spreadsheetml/2006/main">
  <c r="D20" i="13" l="1"/>
  <c r="B3" i="25"/>
  <c r="D3" i="25"/>
  <c r="E3" i="25" s="1"/>
  <c r="F3" i="25"/>
  <c r="G3" i="25" s="1"/>
  <c r="H3" i="25"/>
  <c r="I3" i="25" s="1"/>
  <c r="J3" i="25"/>
  <c r="K3" i="25" s="1"/>
  <c r="B4" i="25"/>
  <c r="C4" i="25" s="1"/>
  <c r="D4" i="25"/>
  <c r="E4" i="25" s="1"/>
  <c r="F4" i="25"/>
  <c r="G4" i="25" s="1"/>
  <c r="H4" i="25"/>
  <c r="I4" i="25" s="1"/>
  <c r="J4" i="25"/>
  <c r="K4" i="25" s="1"/>
  <c r="B5" i="25"/>
  <c r="C5" i="25" s="1"/>
  <c r="D5" i="25"/>
  <c r="E5" i="25" s="1"/>
  <c r="F5" i="25"/>
  <c r="G5" i="25" s="1"/>
  <c r="H5" i="25"/>
  <c r="I5" i="25" s="1"/>
  <c r="J5" i="25"/>
  <c r="K5" i="25" s="1"/>
  <c r="B6" i="25"/>
  <c r="C6" i="25" s="1"/>
  <c r="D6" i="25"/>
  <c r="E6" i="25" s="1"/>
  <c r="F6" i="25"/>
  <c r="G6" i="25" s="1"/>
  <c r="H6" i="25"/>
  <c r="I6" i="25" s="1"/>
  <c r="J6" i="25"/>
  <c r="K6" i="25" s="1"/>
  <c r="B7" i="25"/>
  <c r="D7" i="25"/>
  <c r="E7" i="25" s="1"/>
  <c r="F7" i="25"/>
  <c r="G7" i="25" s="1"/>
  <c r="H7" i="25"/>
  <c r="I7" i="25" s="1"/>
  <c r="J7" i="25"/>
  <c r="K7" i="25" s="1"/>
  <c r="B8" i="25"/>
  <c r="C8" i="25" s="1"/>
  <c r="D8" i="25"/>
  <c r="E8" i="25" s="1"/>
  <c r="F8" i="25"/>
  <c r="G8" i="25" s="1"/>
  <c r="H8" i="25"/>
  <c r="I8" i="25" s="1"/>
  <c r="J8" i="25"/>
  <c r="K8" i="25" s="1"/>
  <c r="B9" i="25"/>
  <c r="D9" i="25"/>
  <c r="E9" i="25" s="1"/>
  <c r="F9" i="25"/>
  <c r="G9" i="25" s="1"/>
  <c r="H9" i="25"/>
  <c r="I9" i="25" s="1"/>
  <c r="J9" i="25"/>
  <c r="K9" i="25" s="1"/>
  <c r="B10" i="25"/>
  <c r="C10" i="25" s="1"/>
  <c r="D10" i="25"/>
  <c r="E10" i="25" s="1"/>
  <c r="F10" i="25"/>
  <c r="G10" i="25" s="1"/>
  <c r="H10" i="25"/>
  <c r="I10" i="25" s="1"/>
  <c r="J10" i="25"/>
  <c r="K10" i="25" s="1"/>
  <c r="B11" i="25"/>
  <c r="D11" i="25"/>
  <c r="E11" i="25" s="1"/>
  <c r="F11" i="25"/>
  <c r="G11" i="25" s="1"/>
  <c r="H11" i="25"/>
  <c r="I11" i="25" s="1"/>
  <c r="J11" i="25"/>
  <c r="K11" i="25" s="1"/>
  <c r="B12" i="25"/>
  <c r="C12" i="25" s="1"/>
  <c r="D12" i="25"/>
  <c r="E12" i="25" s="1"/>
  <c r="F12" i="25"/>
  <c r="G12" i="25" s="1"/>
  <c r="H12" i="25"/>
  <c r="I12" i="25" s="1"/>
  <c r="J12" i="25"/>
  <c r="K12" i="25" s="1"/>
  <c r="B13" i="25"/>
  <c r="C13" i="25" s="1"/>
  <c r="D13" i="25"/>
  <c r="E13" i="25" s="1"/>
  <c r="F13" i="25"/>
  <c r="G13" i="25" s="1"/>
  <c r="H13" i="25"/>
  <c r="I13" i="25" s="1"/>
  <c r="J13" i="25"/>
  <c r="K13" i="25" s="1"/>
  <c r="B14" i="25"/>
  <c r="C14" i="25" s="1"/>
  <c r="D14" i="25"/>
  <c r="E14" i="25" s="1"/>
  <c r="F14" i="25"/>
  <c r="G14" i="25" s="1"/>
  <c r="H14" i="25"/>
  <c r="I14" i="25" s="1"/>
  <c r="J14" i="25"/>
  <c r="K14" i="25" s="1"/>
  <c r="B15" i="25"/>
  <c r="D15" i="25"/>
  <c r="E15" i="25" s="1"/>
  <c r="F15" i="25"/>
  <c r="G15" i="25" s="1"/>
  <c r="H15" i="25"/>
  <c r="I15" i="25" s="1"/>
  <c r="J15" i="25"/>
  <c r="K15" i="25" s="1"/>
  <c r="B16" i="25"/>
  <c r="C16" i="25" s="1"/>
  <c r="D16" i="25"/>
  <c r="E16" i="25" s="1"/>
  <c r="F16" i="25"/>
  <c r="G16" i="25" s="1"/>
  <c r="H16" i="25"/>
  <c r="I16" i="25" s="1"/>
  <c r="J16" i="25"/>
  <c r="K16" i="25" s="1"/>
  <c r="B17" i="25"/>
  <c r="C17" i="25" s="1"/>
  <c r="D17" i="25"/>
  <c r="E17" i="25" s="1"/>
  <c r="F17" i="25"/>
  <c r="G17" i="25" s="1"/>
  <c r="H17" i="25"/>
  <c r="I17" i="25" s="1"/>
  <c r="J17" i="25"/>
  <c r="K17" i="25" s="1"/>
  <c r="B18" i="25"/>
  <c r="C18" i="25" s="1"/>
  <c r="D18" i="25"/>
  <c r="E18" i="25" s="1"/>
  <c r="F18" i="25"/>
  <c r="G18" i="25" s="1"/>
  <c r="H18" i="25"/>
  <c r="I18" i="25" s="1"/>
  <c r="J18" i="25"/>
  <c r="K18" i="25" s="1"/>
  <c r="B19" i="25"/>
  <c r="D19" i="25"/>
  <c r="E19" i="25" s="1"/>
  <c r="F19" i="25"/>
  <c r="G19" i="25" s="1"/>
  <c r="H19" i="25"/>
  <c r="I19" i="25" s="1"/>
  <c r="J19" i="25"/>
  <c r="K19" i="25" s="1"/>
  <c r="D2" i="25"/>
  <c r="E2" i="25" s="1"/>
  <c r="F2" i="25"/>
  <c r="G2" i="25" s="1"/>
  <c r="H2" i="25"/>
  <c r="I2" i="25" s="1"/>
  <c r="J2" i="25"/>
  <c r="K2" i="25" s="1"/>
  <c r="B2" i="25"/>
  <c r="C2" i="25" s="1"/>
  <c r="L19" i="25" l="1"/>
  <c r="L15" i="25"/>
  <c r="L11" i="25"/>
  <c r="L8" i="25"/>
  <c r="L7" i="25"/>
  <c r="L3" i="25"/>
  <c r="L13" i="25"/>
  <c r="L9" i="25"/>
  <c r="L5" i="25"/>
  <c r="C9" i="25"/>
  <c r="C19" i="25"/>
  <c r="C15" i="25"/>
  <c r="C11" i="25"/>
  <c r="C7" i="25"/>
  <c r="C3" i="25"/>
  <c r="L18" i="25"/>
  <c r="L14" i="25"/>
  <c r="L10" i="25"/>
  <c r="L6" i="25"/>
  <c r="L17" i="25"/>
  <c r="L2" i="25"/>
  <c r="L16" i="25"/>
  <c r="L12" i="25"/>
  <c r="L4" i="25"/>
  <c r="H20" i="25"/>
  <c r="I20" i="25" s="1"/>
  <c r="D20" i="25"/>
  <c r="E20" i="25" s="1"/>
  <c r="J20" i="25"/>
  <c r="K20" i="25" s="1"/>
  <c r="F20" i="25"/>
  <c r="G20" i="25" s="1"/>
  <c r="B20" i="25"/>
  <c r="C20" i="25" s="1"/>
  <c r="F20" i="24"/>
  <c r="E20" i="24"/>
  <c r="D20" i="24"/>
  <c r="C20" i="24"/>
  <c r="B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F20" i="23"/>
  <c r="E20" i="23"/>
  <c r="D20" i="23"/>
  <c r="C20" i="23"/>
  <c r="B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" i="23"/>
  <c r="F20" i="22"/>
  <c r="E20" i="22"/>
  <c r="D20" i="22"/>
  <c r="C20" i="22"/>
  <c r="B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2" i="22"/>
  <c r="F20" i="21"/>
  <c r="E20" i="21"/>
  <c r="D20" i="21"/>
  <c r="C20" i="21"/>
  <c r="B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L20" i="25" l="1"/>
  <c r="G20" i="24"/>
  <c r="G20" i="23"/>
  <c r="G20" i="22"/>
  <c r="G20" i="21"/>
  <c r="F20" i="20"/>
  <c r="E20" i="20"/>
  <c r="D20" i="20"/>
  <c r="C20" i="20"/>
  <c r="B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" i="20"/>
  <c r="F20" i="19"/>
  <c r="E20" i="19"/>
  <c r="D20" i="19"/>
  <c r="C20" i="19"/>
  <c r="B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2" i="19"/>
  <c r="F20" i="18"/>
  <c r="E20" i="18"/>
  <c r="D20" i="18"/>
  <c r="C20" i="18"/>
  <c r="B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2" i="18"/>
  <c r="C20" i="14"/>
  <c r="D20" i="14"/>
  <c r="E20" i="14"/>
  <c r="F20" i="14"/>
  <c r="F20" i="17"/>
  <c r="E20" i="17"/>
  <c r="D20" i="17"/>
  <c r="C20" i="17"/>
  <c r="B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F20" i="16"/>
  <c r="E20" i="16"/>
  <c r="D20" i="16"/>
  <c r="C20" i="16"/>
  <c r="B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" i="16"/>
  <c r="F20" i="15"/>
  <c r="E20" i="15"/>
  <c r="D20" i="15"/>
  <c r="C20" i="15"/>
  <c r="B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C20" i="11"/>
  <c r="D20" i="11"/>
  <c r="E20" i="11"/>
  <c r="F20" i="11"/>
  <c r="C20" i="13"/>
  <c r="E20" i="13"/>
  <c r="F20" i="13"/>
  <c r="G20" i="19" l="1"/>
  <c r="G20" i="20"/>
  <c r="G20" i="18"/>
  <c r="G20" i="17"/>
  <c r="G20" i="16"/>
  <c r="G20" i="15"/>
  <c r="N11" i="10"/>
  <c r="N7" i="10"/>
  <c r="N3" i="10"/>
  <c r="L3" i="10"/>
  <c r="M3" i="10"/>
  <c r="L4" i="10"/>
  <c r="N4" i="10" s="1"/>
  <c r="M4" i="10"/>
  <c r="L5" i="10"/>
  <c r="M5" i="10"/>
  <c r="N5" i="10" s="1"/>
  <c r="L6" i="10"/>
  <c r="M6" i="10"/>
  <c r="N6" i="10" s="1"/>
  <c r="L7" i="10"/>
  <c r="M7" i="10"/>
  <c r="L8" i="10"/>
  <c r="N8" i="10" s="1"/>
  <c r="M8" i="10"/>
  <c r="L9" i="10"/>
  <c r="M9" i="10"/>
  <c r="N9" i="10" s="1"/>
  <c r="L10" i="10"/>
  <c r="M10" i="10"/>
  <c r="N10" i="10" s="1"/>
  <c r="L11" i="10"/>
  <c r="M11" i="10"/>
  <c r="L12" i="10"/>
  <c r="N12" i="10" s="1"/>
  <c r="M12" i="10"/>
  <c r="L13" i="10"/>
  <c r="M13" i="10"/>
  <c r="N13" i="10" s="1"/>
  <c r="L14" i="10"/>
  <c r="M14" i="10"/>
  <c r="N14" i="10" s="1"/>
  <c r="M2" i="10"/>
  <c r="N2" i="10" s="1"/>
  <c r="D16" i="10"/>
  <c r="E16" i="10"/>
  <c r="F16" i="10"/>
  <c r="G16" i="10"/>
  <c r="D17" i="10"/>
  <c r="E17" i="10"/>
  <c r="F17" i="10"/>
  <c r="G17" i="10"/>
  <c r="C17" i="10"/>
  <c r="C16" i="10"/>
  <c r="L2" i="10"/>
  <c r="B20" i="13" l="1"/>
  <c r="B20" i="11"/>
  <c r="B20" i="14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" i="11"/>
  <c r="D23" i="4"/>
  <c r="E23" i="4"/>
  <c r="C23" i="4"/>
  <c r="D20" i="4"/>
  <c r="E20" i="4"/>
  <c r="C20" i="4"/>
  <c r="D18" i="10"/>
  <c r="E18" i="10"/>
  <c r="F18" i="10"/>
  <c r="G18" i="10"/>
  <c r="C18" i="10"/>
  <c r="D15" i="10"/>
  <c r="E15" i="10"/>
  <c r="F15" i="10"/>
  <c r="G15" i="10"/>
  <c r="C15" i="10"/>
  <c r="H14" i="10"/>
  <c r="J14" i="10" s="1"/>
  <c r="H13" i="10"/>
  <c r="I13" i="10" s="1"/>
  <c r="I12" i="10"/>
  <c r="H12" i="10"/>
  <c r="J12" i="10" s="1"/>
  <c r="H11" i="10"/>
  <c r="J11" i="10" s="1"/>
  <c r="H10" i="10"/>
  <c r="J10" i="10" s="1"/>
  <c r="J9" i="10"/>
  <c r="H9" i="10"/>
  <c r="I9" i="10" s="1"/>
  <c r="J8" i="10"/>
  <c r="H8" i="10"/>
  <c r="I8" i="10" s="1"/>
  <c r="H7" i="10"/>
  <c r="J7" i="10" s="1"/>
  <c r="H6" i="10"/>
  <c r="J6" i="10" s="1"/>
  <c r="H5" i="10"/>
  <c r="I5" i="10" s="1"/>
  <c r="J4" i="10"/>
  <c r="I4" i="10"/>
  <c r="H4" i="10"/>
  <c r="H3" i="10"/>
  <c r="J3" i="10" s="1"/>
  <c r="H2" i="10"/>
  <c r="J2" i="10" s="1"/>
  <c r="G20" i="13" l="1"/>
  <c r="G20" i="14"/>
  <c r="G20" i="11"/>
  <c r="J5" i="10"/>
  <c r="J13" i="10"/>
  <c r="I3" i="10"/>
  <c r="I7" i="10"/>
  <c r="I11" i="10"/>
  <c r="I2" i="10"/>
  <c r="I6" i="10"/>
  <c r="I10" i="10"/>
  <c r="I14" i="10"/>
  <c r="F2" i="4" l="1"/>
  <c r="F3" i="4"/>
  <c r="H9" i="4"/>
  <c r="F11" i="4"/>
  <c r="G11" i="4" s="1"/>
  <c r="F9" i="4"/>
  <c r="G9" i="4" s="1"/>
  <c r="F17" i="4"/>
  <c r="H17" i="4" s="1"/>
  <c r="G17" i="4" l="1"/>
  <c r="F15" i="4"/>
  <c r="H15" i="4" s="1"/>
  <c r="G2" i="4"/>
  <c r="G15" i="4" l="1"/>
  <c r="H2" i="4"/>
  <c r="F7" i="4"/>
  <c r="F18" i="4"/>
  <c r="F10" i="4"/>
  <c r="F13" i="4"/>
  <c r="F16" i="4"/>
  <c r="F19" i="4"/>
  <c r="F14" i="4"/>
  <c r="F5" i="4"/>
  <c r="F8" i="4"/>
  <c r="F6" i="4"/>
  <c r="F4" i="4"/>
  <c r="F12" i="4"/>
  <c r="G16" i="4" l="1"/>
  <c r="G18" i="4"/>
  <c r="H16" i="4" l="1"/>
  <c r="H18" i="4"/>
  <c r="G8" i="7"/>
  <c r="H8" i="7" s="1"/>
  <c r="G12" i="7"/>
  <c r="H12" i="7" s="1"/>
  <c r="G7" i="7"/>
  <c r="H7" i="7" s="1"/>
  <c r="G3" i="7"/>
  <c r="H3" i="7" s="1"/>
  <c r="G5" i="7"/>
  <c r="H5" i="7" s="1"/>
  <c r="G11" i="7"/>
  <c r="H11" i="7" s="1"/>
  <c r="G2" i="7"/>
  <c r="H2" i="7" s="1"/>
  <c r="G6" i="7"/>
  <c r="H6" i="7" s="1"/>
  <c r="G14" i="7"/>
  <c r="H14" i="7" s="1"/>
  <c r="G13" i="7"/>
  <c r="H13" i="7" s="1"/>
  <c r="G4" i="7"/>
  <c r="H4" i="7" s="1"/>
  <c r="G9" i="7"/>
  <c r="H9" i="7" s="1"/>
  <c r="G10" i="7"/>
  <c r="I10" i="7" s="1"/>
  <c r="F4" i="5"/>
  <c r="G4" i="5" s="1"/>
  <c r="F13" i="5"/>
  <c r="G13" i="5" s="1"/>
  <c r="F10" i="5"/>
  <c r="G10" i="5" s="1"/>
  <c r="H13" i="4"/>
  <c r="G19" i="4"/>
  <c r="G12" i="4"/>
  <c r="G4" i="4"/>
  <c r="G14" i="4"/>
  <c r="G6" i="4"/>
  <c r="G7" i="4"/>
  <c r="H5" i="4"/>
  <c r="G10" i="4"/>
  <c r="G3" i="4"/>
  <c r="H8" i="4"/>
  <c r="I2" i="7" l="1"/>
  <c r="I3" i="7"/>
  <c r="I12" i="7"/>
  <c r="I11" i="7"/>
  <c r="I14" i="7"/>
  <c r="I9" i="7"/>
  <c r="H10" i="7"/>
  <c r="I8" i="7"/>
  <c r="I7" i="7"/>
  <c r="I5" i="7"/>
  <c r="I6" i="7"/>
  <c r="I13" i="7"/>
  <c r="I4" i="7"/>
  <c r="H4" i="4"/>
  <c r="H10" i="5"/>
  <c r="H13" i="5"/>
  <c r="H4" i="5"/>
  <c r="H10" i="4"/>
  <c r="G5" i="4"/>
  <c r="H14" i="4"/>
  <c r="H19" i="4"/>
  <c r="G13" i="4"/>
  <c r="H3" i="4"/>
  <c r="H11" i="4"/>
  <c r="H12" i="4"/>
  <c r="H7" i="4"/>
  <c r="G8" i="4"/>
  <c r="H6" i="4"/>
  <c r="F7" i="5"/>
  <c r="G7" i="5" s="1"/>
  <c r="F5" i="5"/>
  <c r="G5" i="5" s="1"/>
  <c r="F11" i="5"/>
  <c r="G11" i="5" s="1"/>
  <c r="F3" i="5"/>
  <c r="G3" i="5" s="1"/>
  <c r="F14" i="5"/>
  <c r="G14" i="5" s="1"/>
  <c r="F6" i="5"/>
  <c r="G6" i="5" s="1"/>
  <c r="F9" i="5"/>
  <c r="G9" i="5" s="1"/>
  <c r="F8" i="5"/>
  <c r="G8" i="5" s="1"/>
  <c r="F2" i="5"/>
  <c r="G2" i="5" s="1"/>
  <c r="F12" i="5"/>
  <c r="G12" i="5" s="1"/>
  <c r="H2" i="5" l="1"/>
  <c r="H8" i="5"/>
  <c r="H6" i="5"/>
  <c r="H3" i="5"/>
  <c r="H11" i="5"/>
  <c r="H7" i="5"/>
  <c r="H12" i="5"/>
  <c r="H9" i="5"/>
  <c r="H14" i="5"/>
  <c r="H5" i="5"/>
</calcChain>
</file>

<file path=xl/sharedStrings.xml><?xml version="1.0" encoding="utf-8"?>
<sst xmlns="http://schemas.openxmlformats.org/spreadsheetml/2006/main" count="212" uniqueCount="57">
  <si>
    <t>Player</t>
  </si>
  <si>
    <t>Round 1</t>
  </si>
  <si>
    <t>Round 2</t>
  </si>
  <si>
    <t>Round 3</t>
  </si>
  <si>
    <t>Total</t>
  </si>
  <si>
    <t>Round 4</t>
  </si>
  <si>
    <t>Round 5</t>
  </si>
  <si>
    <t>Place</t>
  </si>
  <si>
    <t>Average</t>
  </si>
  <si>
    <t>Versus Par</t>
  </si>
  <si>
    <t>Robert Boisvert</t>
  </si>
  <si>
    <t>Jonah Hurley</t>
  </si>
  <si>
    <t>Dylan Koerner</t>
  </si>
  <si>
    <t>Steven Langlois</t>
  </si>
  <si>
    <t>Justin Seymour</t>
  </si>
  <si>
    <t>Pat Sheridan</t>
  </si>
  <si>
    <t>Chris Sobers</t>
  </si>
  <si>
    <t>Anna Wallace</t>
  </si>
  <si>
    <t>Randy Rice</t>
  </si>
  <si>
    <t>Brian Hogan</t>
  </si>
  <si>
    <t>Dan Hurley</t>
  </si>
  <si>
    <t>Carlos Velazquez</t>
  </si>
  <si>
    <t>Matthew Liles</t>
  </si>
  <si>
    <t>Glenda Ryning</t>
  </si>
  <si>
    <t>Joshua Hayes</t>
  </si>
  <si>
    <t>Jacob Yale</t>
  </si>
  <si>
    <t>Barbara Backman</t>
  </si>
  <si>
    <t>Allison Constable</t>
  </si>
  <si>
    <t>Bruce Becker</t>
  </si>
  <si>
    <t>Rand Cooper</t>
  </si>
  <si>
    <t>Jeff Erickson</t>
  </si>
  <si>
    <t>Daniel Erickson</t>
  </si>
  <si>
    <t>Andrew Thurston</t>
  </si>
  <si>
    <t>Highlighter Novicki</t>
  </si>
  <si>
    <t>Brian Coscina</t>
  </si>
  <si>
    <t>Randy Yale</t>
  </si>
  <si>
    <t>David Hudon</t>
  </si>
  <si>
    <t>Danny Olejnik</t>
  </si>
  <si>
    <t>Noah Dimaggio</t>
  </si>
  <si>
    <t>Nicky Yarnall</t>
  </si>
  <si>
    <t>Jason Gould</t>
  </si>
  <si>
    <t>1 Hole Playoff Winner</t>
  </si>
  <si>
    <t>3 Hole Payoff Winner</t>
  </si>
  <si>
    <t>1 Hole Playoff</t>
  </si>
  <si>
    <t># of Aces</t>
  </si>
  <si>
    <t>High</t>
  </si>
  <si>
    <t>Low</t>
  </si>
  <si>
    <t>Mode</t>
  </si>
  <si>
    <t xml:space="preserve">Min </t>
  </si>
  <si>
    <t>Max</t>
  </si>
  <si>
    <t>Range</t>
  </si>
  <si>
    <t>R1 Avg</t>
  </si>
  <si>
    <t>R2 Avg</t>
  </si>
  <si>
    <t>Total Avg</t>
  </si>
  <si>
    <t>R3 Avg</t>
  </si>
  <si>
    <t>R4 Avg</t>
  </si>
  <si>
    <t>R5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</si>
</sst>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164" fontId="3" fillId="0" borderId="0" xfId="0" applyNumberFormat="1" applyFo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" xfId="1" applyFill="1" applyBorder="1"/>
    <xf numFmtId="0" fontId="5" fillId="6" borderId="1" xfId="0" applyFont="1" applyFill="1" applyBorder="1" applyAlignment="1">
      <alignment horizontal="center"/>
    </xf>
    <xf numFmtId="164" fontId="0" fillId="6" borderId="0" xfId="0" applyNumberFormat="1" applyFill="1"/>
  </cellXfs>
  <cellStyles count="2">
    <cellStyle name="Hyperlink" xfId="1" builtinId="8"/>
    <cellStyle name="Normal" xfId="0" builtinId="0"/>
  </cellStyles>
  <dxfs count="4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abSelected="1" zoomScale="80" zoomScaleNormal="80" workbookViewId="0">
      <selection activeCell="F24" sqref="F24"/>
    </sheetView>
  </sheetViews>
  <sheetFormatPr defaultRowHeight="21" x14ac:dyDescent="0.4"/>
  <cols>
    <col min="1" max="1" width="11.44140625" style="2" customWidth="1"/>
    <col min="2" max="2" width="28.109375" style="2" bestFit="1" customWidth="1"/>
    <col min="3" max="5" width="11.5546875" style="2" bestFit="1" customWidth="1"/>
    <col min="8" max="8" width="14.33203125" customWidth="1"/>
    <col min="9" max="9" width="21.6640625" customWidth="1"/>
  </cols>
  <sheetData>
    <row r="1" spans="1:9" ht="18" x14ac:dyDescent="0.3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9</v>
      </c>
    </row>
    <row r="2" spans="1:9" ht="23.4" x14ac:dyDescent="0.45">
      <c r="A2" s="4">
        <v>1</v>
      </c>
      <c r="B2" s="5" t="s">
        <v>20</v>
      </c>
      <c r="C2" s="4">
        <v>45</v>
      </c>
      <c r="D2" s="4">
        <v>40</v>
      </c>
      <c r="E2" s="4">
        <v>40</v>
      </c>
      <c r="F2" s="3">
        <f t="shared" ref="F2:F19" si="0">SUM(C2:E2)</f>
        <v>125</v>
      </c>
      <c r="G2" s="3">
        <f t="shared" ref="G2:G19" si="1">F2/3</f>
        <v>41.666666666666664</v>
      </c>
      <c r="H2" s="3">
        <f t="shared" ref="H2:H19" si="2" xml:space="preserve"> F2-(45*3)</f>
        <v>-10</v>
      </c>
      <c r="I2" t="s">
        <v>42</v>
      </c>
    </row>
    <row r="3" spans="1:9" ht="23.4" x14ac:dyDescent="0.45">
      <c r="A3" s="4">
        <v>2</v>
      </c>
      <c r="B3" s="5" t="s">
        <v>36</v>
      </c>
      <c r="C3" s="4">
        <v>44</v>
      </c>
      <c r="D3" s="4">
        <v>39</v>
      </c>
      <c r="E3" s="4">
        <v>42</v>
      </c>
      <c r="F3" s="3">
        <f t="shared" si="0"/>
        <v>125</v>
      </c>
      <c r="G3" s="3">
        <f t="shared" si="1"/>
        <v>41.666666666666664</v>
      </c>
      <c r="H3" s="3">
        <f t="shared" si="2"/>
        <v>-10</v>
      </c>
    </row>
    <row r="4" spans="1:9" ht="23.4" x14ac:dyDescent="0.45">
      <c r="A4" s="4">
        <v>3</v>
      </c>
      <c r="B4" s="5" t="s">
        <v>32</v>
      </c>
      <c r="C4" s="4">
        <v>42</v>
      </c>
      <c r="D4" s="4">
        <v>42</v>
      </c>
      <c r="E4" s="4">
        <v>42</v>
      </c>
      <c r="F4" s="3">
        <f t="shared" si="0"/>
        <v>126</v>
      </c>
      <c r="G4" s="3">
        <f t="shared" si="1"/>
        <v>42</v>
      </c>
      <c r="H4" s="3">
        <f t="shared" si="2"/>
        <v>-9</v>
      </c>
    </row>
    <row r="5" spans="1:9" ht="23.4" x14ac:dyDescent="0.45">
      <c r="A5" s="4">
        <v>4</v>
      </c>
      <c r="B5" s="5" t="s">
        <v>29</v>
      </c>
      <c r="C5" s="4">
        <v>43</v>
      </c>
      <c r="D5" s="4">
        <v>42</v>
      </c>
      <c r="E5" s="4">
        <v>42</v>
      </c>
      <c r="F5" s="3">
        <f t="shared" si="0"/>
        <v>127</v>
      </c>
      <c r="G5" s="3">
        <f t="shared" si="1"/>
        <v>42.333333333333336</v>
      </c>
      <c r="H5" s="3">
        <f t="shared" si="2"/>
        <v>-8</v>
      </c>
    </row>
    <row r="6" spans="1:9" ht="23.4" x14ac:dyDescent="0.45">
      <c r="A6" s="4">
        <v>5</v>
      </c>
      <c r="B6" s="5" t="s">
        <v>31</v>
      </c>
      <c r="C6" s="4">
        <v>42</v>
      </c>
      <c r="D6" s="4">
        <v>44</v>
      </c>
      <c r="E6" s="4">
        <v>44</v>
      </c>
      <c r="F6" s="3">
        <f t="shared" si="0"/>
        <v>130</v>
      </c>
      <c r="G6" s="3">
        <f t="shared" si="1"/>
        <v>43.333333333333336</v>
      </c>
      <c r="H6" s="3">
        <f t="shared" si="2"/>
        <v>-5</v>
      </c>
    </row>
    <row r="7" spans="1:9" ht="23.4" x14ac:dyDescent="0.45">
      <c r="A7" s="4">
        <v>6</v>
      </c>
      <c r="B7" s="5" t="s">
        <v>19</v>
      </c>
      <c r="C7" s="4">
        <v>44</v>
      </c>
      <c r="D7" s="4">
        <v>45</v>
      </c>
      <c r="E7" s="4">
        <v>42</v>
      </c>
      <c r="F7" s="3">
        <f t="shared" si="0"/>
        <v>131</v>
      </c>
      <c r="G7" s="3">
        <f t="shared" si="1"/>
        <v>43.666666666666664</v>
      </c>
      <c r="H7" s="3">
        <f t="shared" si="2"/>
        <v>-4</v>
      </c>
    </row>
    <row r="8" spans="1:9" ht="23.4" x14ac:dyDescent="0.45">
      <c r="A8" s="4">
        <v>7</v>
      </c>
      <c r="B8" s="5" t="s">
        <v>30</v>
      </c>
      <c r="C8" s="4">
        <v>43</v>
      </c>
      <c r="D8" s="4">
        <v>45</v>
      </c>
      <c r="E8" s="4">
        <v>44</v>
      </c>
      <c r="F8" s="3">
        <f t="shared" si="0"/>
        <v>132</v>
      </c>
      <c r="G8" s="3">
        <f t="shared" si="1"/>
        <v>44</v>
      </c>
      <c r="H8" s="3">
        <f t="shared" si="2"/>
        <v>-3</v>
      </c>
    </row>
    <row r="9" spans="1:9" ht="23.4" x14ac:dyDescent="0.45">
      <c r="A9" s="4">
        <v>8</v>
      </c>
      <c r="B9" s="5" t="s">
        <v>40</v>
      </c>
      <c r="C9" s="4">
        <v>50</v>
      </c>
      <c r="D9" s="4">
        <v>44</v>
      </c>
      <c r="E9" s="4">
        <v>41</v>
      </c>
      <c r="F9" s="3">
        <f t="shared" si="0"/>
        <v>135</v>
      </c>
      <c r="G9" s="3">
        <f t="shared" si="1"/>
        <v>45</v>
      </c>
      <c r="H9" s="3">
        <f t="shared" si="2"/>
        <v>0</v>
      </c>
      <c r="I9" t="s">
        <v>41</v>
      </c>
    </row>
    <row r="10" spans="1:9" ht="23.4" x14ac:dyDescent="0.45">
      <c r="A10" s="4">
        <v>9</v>
      </c>
      <c r="B10" s="5" t="s">
        <v>23</v>
      </c>
      <c r="C10" s="4">
        <v>46</v>
      </c>
      <c r="D10" s="4">
        <v>46</v>
      </c>
      <c r="E10" s="4">
        <v>43</v>
      </c>
      <c r="F10" s="3">
        <f t="shared" si="0"/>
        <v>135</v>
      </c>
      <c r="G10" s="3">
        <f t="shared" si="1"/>
        <v>45</v>
      </c>
      <c r="H10" s="3">
        <f t="shared" si="2"/>
        <v>0</v>
      </c>
    </row>
    <row r="11" spans="1:9" ht="23.4" x14ac:dyDescent="0.45">
      <c r="A11" s="4">
        <v>10</v>
      </c>
      <c r="B11" s="5" t="s">
        <v>25</v>
      </c>
      <c r="C11" s="4">
        <v>47</v>
      </c>
      <c r="D11" s="4">
        <v>42</v>
      </c>
      <c r="E11" s="4">
        <v>46</v>
      </c>
      <c r="F11" s="3">
        <f t="shared" si="0"/>
        <v>135</v>
      </c>
      <c r="G11" s="3">
        <f t="shared" si="1"/>
        <v>45</v>
      </c>
      <c r="H11" s="3">
        <f t="shared" si="2"/>
        <v>0</v>
      </c>
    </row>
    <row r="12" spans="1:9" ht="23.4" x14ac:dyDescent="0.45">
      <c r="A12" s="4">
        <v>11</v>
      </c>
      <c r="B12" s="5" t="s">
        <v>35</v>
      </c>
      <c r="C12" s="4">
        <v>49</v>
      </c>
      <c r="D12" s="4">
        <v>46</v>
      </c>
      <c r="E12" s="4">
        <v>43</v>
      </c>
      <c r="F12" s="3">
        <f t="shared" si="0"/>
        <v>138</v>
      </c>
      <c r="G12" s="3">
        <f t="shared" si="1"/>
        <v>46</v>
      </c>
      <c r="H12" s="3">
        <f t="shared" si="2"/>
        <v>3</v>
      </c>
    </row>
    <row r="13" spans="1:9" ht="23.4" x14ac:dyDescent="0.45">
      <c r="A13" s="4">
        <v>12</v>
      </c>
      <c r="B13" s="5" t="s">
        <v>24</v>
      </c>
      <c r="C13" s="4">
        <v>48</v>
      </c>
      <c r="D13" s="4">
        <v>49</v>
      </c>
      <c r="E13" s="4">
        <v>41</v>
      </c>
      <c r="F13" s="3">
        <f t="shared" si="0"/>
        <v>138</v>
      </c>
      <c r="G13" s="3">
        <f t="shared" si="1"/>
        <v>46</v>
      </c>
      <c r="H13" s="3">
        <f t="shared" si="2"/>
        <v>3</v>
      </c>
    </row>
    <row r="14" spans="1:9" ht="23.4" x14ac:dyDescent="0.45">
      <c r="A14" s="4">
        <v>13</v>
      </c>
      <c r="B14" s="5" t="s">
        <v>28</v>
      </c>
      <c r="C14" s="4">
        <v>51</v>
      </c>
      <c r="D14" s="4">
        <v>47</v>
      </c>
      <c r="E14" s="4">
        <v>42</v>
      </c>
      <c r="F14" s="3">
        <f t="shared" si="0"/>
        <v>140</v>
      </c>
      <c r="G14" s="3">
        <f t="shared" si="1"/>
        <v>46.666666666666664</v>
      </c>
      <c r="H14" s="3">
        <f t="shared" si="2"/>
        <v>5</v>
      </c>
    </row>
    <row r="15" spans="1:9" ht="23.4" x14ac:dyDescent="0.45">
      <c r="A15" s="4">
        <v>14</v>
      </c>
      <c r="B15" s="5" t="s">
        <v>38</v>
      </c>
      <c r="C15" s="4">
        <v>49</v>
      </c>
      <c r="D15" s="4">
        <v>49</v>
      </c>
      <c r="E15" s="4">
        <v>46</v>
      </c>
      <c r="F15" s="3">
        <f t="shared" si="0"/>
        <v>144</v>
      </c>
      <c r="G15" s="3">
        <f t="shared" si="1"/>
        <v>48</v>
      </c>
      <c r="H15" s="3">
        <f t="shared" si="2"/>
        <v>9</v>
      </c>
    </row>
    <row r="16" spans="1:9" ht="23.4" x14ac:dyDescent="0.45">
      <c r="A16" s="4">
        <v>15</v>
      </c>
      <c r="B16" s="5" t="s">
        <v>26</v>
      </c>
      <c r="C16" s="4">
        <v>55</v>
      </c>
      <c r="D16" s="4">
        <v>46</v>
      </c>
      <c r="E16" s="4">
        <v>46</v>
      </c>
      <c r="F16" s="3">
        <f t="shared" si="0"/>
        <v>147</v>
      </c>
      <c r="G16" s="3">
        <f t="shared" si="1"/>
        <v>49</v>
      </c>
      <c r="H16" s="3">
        <f t="shared" si="2"/>
        <v>12</v>
      </c>
    </row>
    <row r="17" spans="1:8" ht="23.4" x14ac:dyDescent="0.45">
      <c r="A17" s="4">
        <v>16</v>
      </c>
      <c r="B17" s="5" t="s">
        <v>39</v>
      </c>
      <c r="C17" s="4">
        <v>44</v>
      </c>
      <c r="D17" s="4">
        <v>51</v>
      </c>
      <c r="E17" s="4">
        <v>53</v>
      </c>
      <c r="F17" s="3">
        <f t="shared" si="0"/>
        <v>148</v>
      </c>
      <c r="G17" s="3">
        <f t="shared" si="1"/>
        <v>49.333333333333336</v>
      </c>
      <c r="H17" s="3">
        <f t="shared" si="2"/>
        <v>13</v>
      </c>
    </row>
    <row r="18" spans="1:8" ht="23.4" x14ac:dyDescent="0.45">
      <c r="A18" s="4">
        <v>17</v>
      </c>
      <c r="B18" s="5" t="s">
        <v>21</v>
      </c>
      <c r="C18" s="4">
        <v>48</v>
      </c>
      <c r="D18" s="4">
        <v>53</v>
      </c>
      <c r="E18" s="4">
        <v>56</v>
      </c>
      <c r="F18" s="3">
        <f t="shared" si="0"/>
        <v>157</v>
      </c>
      <c r="G18" s="3">
        <f t="shared" si="1"/>
        <v>52.333333333333336</v>
      </c>
      <c r="H18" s="3">
        <f t="shared" si="2"/>
        <v>22</v>
      </c>
    </row>
    <row r="19" spans="1:8" ht="23.4" x14ac:dyDescent="0.45">
      <c r="A19" s="4">
        <v>18</v>
      </c>
      <c r="B19" s="5" t="s">
        <v>27</v>
      </c>
      <c r="C19" s="4">
        <v>53</v>
      </c>
      <c r="D19" s="4">
        <v>58</v>
      </c>
      <c r="E19" s="4">
        <v>52</v>
      </c>
      <c r="F19" s="3">
        <f t="shared" si="0"/>
        <v>163</v>
      </c>
      <c r="G19" s="3">
        <f t="shared" si="1"/>
        <v>54.333333333333336</v>
      </c>
      <c r="H19" s="3">
        <f t="shared" si="2"/>
        <v>28</v>
      </c>
    </row>
    <row r="20" spans="1:8" x14ac:dyDescent="0.4">
      <c r="B20" s="10" t="s">
        <v>8</v>
      </c>
      <c r="C20" s="17">
        <f>AVERAGE(C2:C19)</f>
        <v>46.833333333333336</v>
      </c>
      <c r="D20" s="17">
        <f t="shared" ref="D20:E20" si="3">AVERAGE(D2:D19)</f>
        <v>46</v>
      </c>
      <c r="E20" s="17">
        <f t="shared" si="3"/>
        <v>44.722222222222221</v>
      </c>
    </row>
    <row r="21" spans="1:8" x14ac:dyDescent="0.4">
      <c r="B21" s="10" t="s">
        <v>45</v>
      </c>
      <c r="C21" s="2">
        <v>55</v>
      </c>
      <c r="D21" s="2">
        <v>58</v>
      </c>
      <c r="E21" s="2">
        <v>56</v>
      </c>
    </row>
    <row r="22" spans="1:8" x14ac:dyDescent="0.4">
      <c r="B22" s="10" t="s">
        <v>46</v>
      </c>
      <c r="C22" s="2">
        <v>42</v>
      </c>
      <c r="D22" s="2">
        <v>39</v>
      </c>
      <c r="E22" s="2">
        <v>40</v>
      </c>
    </row>
    <row r="23" spans="1:8" x14ac:dyDescent="0.4">
      <c r="B23" s="10" t="s">
        <v>47</v>
      </c>
      <c r="C23" s="2">
        <f>MODE(C2:C19)</f>
        <v>44</v>
      </c>
      <c r="D23" s="2">
        <f t="shared" ref="D23:E23" si="4">MODE(D2:D19)</f>
        <v>42</v>
      </c>
      <c r="E23" s="2">
        <f t="shared" si="4"/>
        <v>42</v>
      </c>
    </row>
    <row r="24" spans="1:8" x14ac:dyDescent="0.4">
      <c r="B24" s="10" t="s">
        <v>44</v>
      </c>
      <c r="C24" s="2">
        <v>10</v>
      </c>
      <c r="D24" s="2">
        <v>4</v>
      </c>
      <c r="E24" s="2">
        <v>12</v>
      </c>
    </row>
  </sheetData>
  <sortState ref="A2:H19">
    <sortCondition ref="F2"/>
  </sortState>
  <conditionalFormatting sqref="H16 H2:H13">
    <cfRule type="cellIs" dxfId="43" priority="17" operator="greaterThan">
      <formula>0</formula>
    </cfRule>
    <cfRule type="cellIs" dxfId="42" priority="18" operator="lessThan">
      <formula>0</formula>
    </cfRule>
  </conditionalFormatting>
  <conditionalFormatting sqref="H14">
    <cfRule type="cellIs" dxfId="41" priority="15" operator="greaterThan">
      <formula>0</formula>
    </cfRule>
    <cfRule type="cellIs" dxfId="40" priority="16" operator="lessThan">
      <formula>0</formula>
    </cfRule>
  </conditionalFormatting>
  <conditionalFormatting sqref="H15">
    <cfRule type="cellIs" dxfId="39" priority="13" operator="greaterThan">
      <formula>0</formula>
    </cfRule>
    <cfRule type="cellIs" dxfId="38" priority="14" operator="lessThan">
      <formula>0</formula>
    </cfRule>
  </conditionalFormatting>
  <conditionalFormatting sqref="H17">
    <cfRule type="cellIs" dxfId="37" priority="9" operator="greaterThan">
      <formula>0</formula>
    </cfRule>
    <cfRule type="cellIs" dxfId="36" priority="10" operator="lessThan">
      <formula>0</formula>
    </cfRule>
  </conditionalFormatting>
  <conditionalFormatting sqref="H18">
    <cfRule type="cellIs" dxfId="35" priority="5" operator="greaterThan">
      <formula>0</formula>
    </cfRule>
    <cfRule type="cellIs" dxfId="34" priority="6" operator="lessThan">
      <formula>0</formula>
    </cfRule>
  </conditionalFormatting>
  <conditionalFormatting sqref="H19">
    <cfRule type="cellIs" dxfId="33" priority="3" operator="greaterThan">
      <formula>0</formula>
    </cfRule>
    <cfRule type="cellIs" dxfId="32" priority="4" operator="lessThan">
      <formula>0</formula>
    </cfRule>
  </conditionalFormatting>
  <pageMargins left="0.7" right="0.7" top="0.25" bottom="0.25" header="0.3" footer="0.3"/>
  <pageSetup scale="95" orientation="landscape" r:id="rId1"/>
  <headerFooter>
    <oddHeader xml:space="preserve">&amp;C2013 Odetah Fall Classic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E9FE-1771-4771-B900-202DE9E7E52F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3</v>
      </c>
      <c r="C4">
        <v>2</v>
      </c>
      <c r="D4">
        <v>2</v>
      </c>
      <c r="E4">
        <v>3</v>
      </c>
      <c r="F4">
        <v>2</v>
      </c>
      <c r="G4">
        <f t="shared" si="0"/>
        <v>2.4</v>
      </c>
    </row>
    <row r="5" spans="1:7" x14ac:dyDescent="0.3">
      <c r="A5">
        <v>4</v>
      </c>
      <c r="B5">
        <v>1</v>
      </c>
      <c r="C5">
        <v>2</v>
      </c>
      <c r="D5">
        <v>2</v>
      </c>
      <c r="E5">
        <v>3</v>
      </c>
      <c r="F5">
        <v>2</v>
      </c>
      <c r="G5">
        <f t="shared" si="0"/>
        <v>2</v>
      </c>
    </row>
    <row r="6" spans="1:7" x14ac:dyDescent="0.3">
      <c r="A6">
        <v>5</v>
      </c>
      <c r="B6">
        <v>1</v>
      </c>
      <c r="C6">
        <v>2</v>
      </c>
      <c r="D6">
        <v>2</v>
      </c>
      <c r="E6">
        <v>2</v>
      </c>
      <c r="F6">
        <v>2</v>
      </c>
      <c r="G6">
        <f t="shared" si="0"/>
        <v>1.8</v>
      </c>
    </row>
    <row r="7" spans="1:7" x14ac:dyDescent="0.3">
      <c r="A7">
        <v>6</v>
      </c>
      <c r="B7">
        <v>2</v>
      </c>
      <c r="C7">
        <v>2</v>
      </c>
      <c r="D7">
        <v>3</v>
      </c>
      <c r="E7">
        <v>4</v>
      </c>
      <c r="F7">
        <v>2</v>
      </c>
      <c r="G7">
        <f t="shared" si="0"/>
        <v>2.6</v>
      </c>
    </row>
    <row r="8" spans="1:7" x14ac:dyDescent="0.3">
      <c r="A8">
        <v>7</v>
      </c>
      <c r="B8">
        <v>2</v>
      </c>
      <c r="C8">
        <v>3</v>
      </c>
      <c r="D8">
        <v>3</v>
      </c>
      <c r="E8">
        <v>3</v>
      </c>
      <c r="F8">
        <v>3</v>
      </c>
      <c r="G8">
        <f t="shared" si="0"/>
        <v>2.8</v>
      </c>
    </row>
    <row r="9" spans="1:7" x14ac:dyDescent="0.3">
      <c r="A9">
        <v>8</v>
      </c>
      <c r="B9">
        <v>1</v>
      </c>
      <c r="C9">
        <v>1</v>
      </c>
      <c r="D9">
        <v>1</v>
      </c>
      <c r="E9">
        <v>2</v>
      </c>
      <c r="F9">
        <v>1</v>
      </c>
      <c r="G9">
        <f t="shared" si="0"/>
        <v>1.2</v>
      </c>
    </row>
    <row r="10" spans="1:7" x14ac:dyDescent="0.3">
      <c r="A10">
        <v>9</v>
      </c>
      <c r="B10">
        <v>3</v>
      </c>
      <c r="C10">
        <v>3</v>
      </c>
      <c r="D10">
        <v>3</v>
      </c>
      <c r="E10">
        <v>3</v>
      </c>
      <c r="F10">
        <v>3</v>
      </c>
      <c r="G10">
        <f t="shared" si="0"/>
        <v>3</v>
      </c>
    </row>
    <row r="11" spans="1:7" x14ac:dyDescent="0.3">
      <c r="A11">
        <v>10</v>
      </c>
      <c r="B11">
        <v>3</v>
      </c>
      <c r="C11">
        <v>2</v>
      </c>
      <c r="D11">
        <v>3</v>
      </c>
      <c r="E11">
        <v>2</v>
      </c>
      <c r="F11">
        <v>2</v>
      </c>
      <c r="G11">
        <f t="shared" si="0"/>
        <v>2.4</v>
      </c>
    </row>
    <row r="12" spans="1:7" x14ac:dyDescent="0.3">
      <c r="A12">
        <v>11</v>
      </c>
      <c r="B12">
        <v>3</v>
      </c>
      <c r="C12">
        <v>2</v>
      </c>
      <c r="D12">
        <v>2</v>
      </c>
      <c r="E12">
        <v>3</v>
      </c>
      <c r="F12">
        <v>2</v>
      </c>
      <c r="G12">
        <f t="shared" si="0"/>
        <v>2.4</v>
      </c>
    </row>
    <row r="13" spans="1:7" x14ac:dyDescent="0.3">
      <c r="A13">
        <v>12</v>
      </c>
      <c r="B13">
        <v>2</v>
      </c>
      <c r="C13">
        <v>2</v>
      </c>
      <c r="D13">
        <v>3</v>
      </c>
      <c r="E13">
        <v>2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2</v>
      </c>
      <c r="C14">
        <v>3</v>
      </c>
      <c r="D14">
        <v>4</v>
      </c>
      <c r="E14">
        <v>3</v>
      </c>
      <c r="F14">
        <v>3</v>
      </c>
      <c r="G14">
        <f t="shared" si="0"/>
        <v>3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1</v>
      </c>
      <c r="G15">
        <f t="shared" si="0"/>
        <v>1.8</v>
      </c>
    </row>
    <row r="16" spans="1:7" x14ac:dyDescent="0.3">
      <c r="A16">
        <v>15</v>
      </c>
      <c r="B16">
        <v>2</v>
      </c>
      <c r="C16">
        <v>1</v>
      </c>
      <c r="D16">
        <v>1</v>
      </c>
      <c r="E16">
        <v>1</v>
      </c>
      <c r="F16">
        <v>2</v>
      </c>
      <c r="G16">
        <f t="shared" si="0"/>
        <v>1.4</v>
      </c>
    </row>
    <row r="17" spans="1:7" x14ac:dyDescent="0.3">
      <c r="A17">
        <v>16</v>
      </c>
      <c r="B17">
        <v>3</v>
      </c>
      <c r="C17">
        <v>2</v>
      </c>
      <c r="D17">
        <v>3</v>
      </c>
      <c r="E17">
        <v>2</v>
      </c>
      <c r="F17">
        <v>2</v>
      </c>
      <c r="G17">
        <f t="shared" si="0"/>
        <v>2.4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3</v>
      </c>
      <c r="F18">
        <v>3</v>
      </c>
      <c r="G18">
        <f t="shared" si="0"/>
        <v>2.4</v>
      </c>
    </row>
    <row r="19" spans="1:7" x14ac:dyDescent="0.3">
      <c r="A19">
        <v>18</v>
      </c>
      <c r="B19">
        <v>3</v>
      </c>
      <c r="C19">
        <v>3</v>
      </c>
      <c r="D19">
        <v>3</v>
      </c>
      <c r="E19">
        <v>3</v>
      </c>
      <c r="F19">
        <v>4</v>
      </c>
      <c r="G19">
        <f t="shared" si="0"/>
        <v>3.2</v>
      </c>
    </row>
    <row r="20" spans="1:7" x14ac:dyDescent="0.3">
      <c r="A20" t="s">
        <v>4</v>
      </c>
      <c r="B20">
        <f>SUM(B2:B19)</f>
        <v>39</v>
      </c>
      <c r="C20">
        <f t="shared" ref="C20:G20" si="1">SUM(C2:C19)</f>
        <v>38</v>
      </c>
      <c r="D20">
        <f t="shared" si="1"/>
        <v>43</v>
      </c>
      <c r="E20">
        <f t="shared" si="1"/>
        <v>45</v>
      </c>
      <c r="F20">
        <f t="shared" si="1"/>
        <v>40</v>
      </c>
      <c r="G20">
        <f t="shared" si="1"/>
        <v>41</v>
      </c>
    </row>
  </sheetData>
  <conditionalFormatting sqref="B2:F19">
    <cfRule type="cellIs" dxfId="17" priority="1" operator="greaterThanOrEqual">
      <formula>3</formula>
    </cfRule>
    <cfRule type="cellIs" dxfId="16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0FC1-8CD4-43A8-A4D8-17D78439AB95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3</v>
      </c>
      <c r="D2">
        <v>2</v>
      </c>
      <c r="E2">
        <v>2</v>
      </c>
      <c r="F2">
        <v>2</v>
      </c>
      <c r="G2">
        <f>AVERAGE(B2:F2)</f>
        <v>2.2000000000000002</v>
      </c>
    </row>
    <row r="3" spans="1:7" x14ac:dyDescent="0.3">
      <c r="A3">
        <v>2</v>
      </c>
      <c r="B3">
        <v>2</v>
      </c>
      <c r="C3">
        <v>3</v>
      </c>
      <c r="D3">
        <v>2</v>
      </c>
      <c r="E3">
        <v>2</v>
      </c>
      <c r="F3">
        <v>2</v>
      </c>
      <c r="G3">
        <f t="shared" ref="G3:G19" si="0">AVERAGE(B3:F3)</f>
        <v>2.2000000000000002</v>
      </c>
    </row>
    <row r="4" spans="1:7" x14ac:dyDescent="0.3">
      <c r="A4">
        <v>3</v>
      </c>
      <c r="B4">
        <v>3</v>
      </c>
      <c r="C4">
        <v>2</v>
      </c>
      <c r="D4">
        <v>2</v>
      </c>
      <c r="E4">
        <v>2</v>
      </c>
      <c r="F4">
        <v>2</v>
      </c>
      <c r="G4">
        <f t="shared" si="0"/>
        <v>2.2000000000000002</v>
      </c>
    </row>
    <row r="5" spans="1:7" x14ac:dyDescent="0.3">
      <c r="A5">
        <v>4</v>
      </c>
      <c r="B5">
        <v>3</v>
      </c>
      <c r="C5">
        <v>2</v>
      </c>
      <c r="D5">
        <v>2</v>
      </c>
      <c r="E5">
        <v>3</v>
      </c>
      <c r="F5">
        <v>2</v>
      </c>
      <c r="G5">
        <f t="shared" si="0"/>
        <v>2.4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2</v>
      </c>
      <c r="F6">
        <v>2</v>
      </c>
      <c r="G6">
        <f t="shared" si="0"/>
        <v>2</v>
      </c>
    </row>
    <row r="7" spans="1:7" x14ac:dyDescent="0.3">
      <c r="A7">
        <v>6</v>
      </c>
      <c r="B7">
        <v>2</v>
      </c>
      <c r="C7">
        <v>2</v>
      </c>
      <c r="D7">
        <v>2</v>
      </c>
      <c r="E7">
        <v>3</v>
      </c>
      <c r="F7">
        <v>3</v>
      </c>
      <c r="G7">
        <f t="shared" si="0"/>
        <v>2.4</v>
      </c>
    </row>
    <row r="8" spans="1:7" x14ac:dyDescent="0.3">
      <c r="A8">
        <v>7</v>
      </c>
      <c r="B8">
        <v>2</v>
      </c>
      <c r="C8">
        <v>3</v>
      </c>
      <c r="D8">
        <v>3</v>
      </c>
      <c r="E8">
        <v>3</v>
      </c>
      <c r="F8">
        <v>3</v>
      </c>
      <c r="G8">
        <f t="shared" si="0"/>
        <v>2.8</v>
      </c>
    </row>
    <row r="9" spans="1:7" x14ac:dyDescent="0.3">
      <c r="A9">
        <v>8</v>
      </c>
      <c r="B9">
        <v>2</v>
      </c>
      <c r="C9">
        <v>2</v>
      </c>
      <c r="D9">
        <v>3</v>
      </c>
      <c r="E9">
        <v>2</v>
      </c>
      <c r="F9">
        <v>2</v>
      </c>
      <c r="G9">
        <f t="shared" si="0"/>
        <v>2.2000000000000002</v>
      </c>
    </row>
    <row r="10" spans="1:7" x14ac:dyDescent="0.3">
      <c r="A10">
        <v>9</v>
      </c>
      <c r="B10">
        <v>4</v>
      </c>
      <c r="C10">
        <v>3</v>
      </c>
      <c r="D10">
        <v>3</v>
      </c>
      <c r="E10">
        <v>2</v>
      </c>
      <c r="F10">
        <v>2</v>
      </c>
      <c r="G10">
        <f t="shared" si="0"/>
        <v>2.8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f t="shared" si="0"/>
        <v>2</v>
      </c>
    </row>
    <row r="12" spans="1:7" x14ac:dyDescent="0.3">
      <c r="A12">
        <v>11</v>
      </c>
      <c r="B12">
        <v>2</v>
      </c>
      <c r="C12">
        <v>2</v>
      </c>
      <c r="D12">
        <v>3</v>
      </c>
      <c r="E12">
        <v>2</v>
      </c>
      <c r="F12">
        <v>3</v>
      </c>
      <c r="G12">
        <f t="shared" si="0"/>
        <v>2.4</v>
      </c>
    </row>
    <row r="13" spans="1:7" x14ac:dyDescent="0.3">
      <c r="A13">
        <v>12</v>
      </c>
      <c r="B13">
        <v>2</v>
      </c>
      <c r="C13">
        <v>2</v>
      </c>
      <c r="D13">
        <v>3</v>
      </c>
      <c r="E13">
        <v>2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2</v>
      </c>
      <c r="C14">
        <v>2</v>
      </c>
      <c r="D14">
        <v>1</v>
      </c>
      <c r="E14">
        <v>2</v>
      </c>
      <c r="F14">
        <v>2</v>
      </c>
      <c r="G14">
        <f t="shared" si="0"/>
        <v>1.8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2</v>
      </c>
      <c r="D16">
        <v>2</v>
      </c>
      <c r="E16">
        <v>2</v>
      </c>
      <c r="F16">
        <v>2</v>
      </c>
      <c r="G16">
        <f t="shared" si="0"/>
        <v>2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3</v>
      </c>
      <c r="F17">
        <v>2</v>
      </c>
      <c r="G17">
        <f t="shared" si="0"/>
        <v>2.2000000000000002</v>
      </c>
    </row>
    <row r="18" spans="1:7" x14ac:dyDescent="0.3">
      <c r="A18">
        <v>17</v>
      </c>
      <c r="B18">
        <v>3</v>
      </c>
      <c r="C18">
        <v>2</v>
      </c>
      <c r="D18">
        <v>2</v>
      </c>
      <c r="E18">
        <v>2</v>
      </c>
      <c r="F18">
        <v>2</v>
      </c>
      <c r="G18">
        <f t="shared" si="0"/>
        <v>2.2000000000000002</v>
      </c>
    </row>
    <row r="19" spans="1:7" x14ac:dyDescent="0.3">
      <c r="A19">
        <v>18</v>
      </c>
      <c r="B19">
        <v>3</v>
      </c>
      <c r="C19">
        <v>3</v>
      </c>
      <c r="D19">
        <v>3</v>
      </c>
      <c r="E19">
        <v>3</v>
      </c>
      <c r="F19">
        <v>3</v>
      </c>
      <c r="G19">
        <f t="shared" si="0"/>
        <v>3</v>
      </c>
    </row>
    <row r="20" spans="1:7" x14ac:dyDescent="0.3">
      <c r="A20" t="s">
        <v>4</v>
      </c>
      <c r="B20">
        <f>SUM(B2:B19)</f>
        <v>42</v>
      </c>
      <c r="C20">
        <f t="shared" ref="C20:G20" si="1">SUM(C2:C19)</f>
        <v>41</v>
      </c>
      <c r="D20">
        <f t="shared" si="1"/>
        <v>41</v>
      </c>
      <c r="E20">
        <f t="shared" si="1"/>
        <v>41</v>
      </c>
      <c r="F20">
        <f t="shared" si="1"/>
        <v>40</v>
      </c>
      <c r="G20">
        <f t="shared" si="1"/>
        <v>41</v>
      </c>
    </row>
  </sheetData>
  <conditionalFormatting sqref="B2:F19">
    <cfRule type="cellIs" dxfId="15" priority="1" operator="greaterThanOrEqual">
      <formula>3</formula>
    </cfRule>
    <cfRule type="cellIs" dxfId="14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035F-CE6C-4AB3-8A54-3259E7FBEE16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3</v>
      </c>
      <c r="F4">
        <v>3</v>
      </c>
      <c r="G4">
        <f t="shared" si="0"/>
        <v>2.4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3</v>
      </c>
      <c r="F6">
        <v>1</v>
      </c>
      <c r="G6">
        <f t="shared" si="0"/>
        <v>2</v>
      </c>
    </row>
    <row r="7" spans="1:7" x14ac:dyDescent="0.3">
      <c r="A7">
        <v>6</v>
      </c>
      <c r="B7">
        <v>2</v>
      </c>
      <c r="C7">
        <v>2</v>
      </c>
      <c r="D7">
        <v>2</v>
      </c>
      <c r="E7">
        <v>3</v>
      </c>
      <c r="F7">
        <v>2</v>
      </c>
      <c r="G7">
        <f t="shared" si="0"/>
        <v>2.2000000000000002</v>
      </c>
    </row>
    <row r="8" spans="1:7" x14ac:dyDescent="0.3">
      <c r="A8">
        <v>7</v>
      </c>
      <c r="B8">
        <v>2</v>
      </c>
      <c r="C8">
        <v>6</v>
      </c>
      <c r="D8">
        <v>4</v>
      </c>
      <c r="E8">
        <v>2</v>
      </c>
      <c r="F8">
        <v>4</v>
      </c>
      <c r="G8">
        <f t="shared" si="0"/>
        <v>3.6</v>
      </c>
    </row>
    <row r="9" spans="1:7" x14ac:dyDescent="0.3">
      <c r="A9">
        <v>8</v>
      </c>
      <c r="B9">
        <v>2</v>
      </c>
      <c r="C9">
        <v>2</v>
      </c>
      <c r="D9">
        <v>2</v>
      </c>
      <c r="E9">
        <v>2</v>
      </c>
      <c r="F9">
        <v>4</v>
      </c>
      <c r="G9">
        <f t="shared" si="0"/>
        <v>2.4</v>
      </c>
    </row>
    <row r="10" spans="1:7" x14ac:dyDescent="0.3">
      <c r="A10">
        <v>9</v>
      </c>
      <c r="B10">
        <v>3</v>
      </c>
      <c r="C10">
        <v>3</v>
      </c>
      <c r="D10">
        <v>2</v>
      </c>
      <c r="E10">
        <v>3</v>
      </c>
      <c r="F10">
        <v>3</v>
      </c>
      <c r="G10">
        <f t="shared" si="0"/>
        <v>2.8</v>
      </c>
    </row>
    <row r="11" spans="1:7" x14ac:dyDescent="0.3">
      <c r="A11">
        <v>10</v>
      </c>
      <c r="B11">
        <v>3</v>
      </c>
      <c r="C11">
        <v>2</v>
      </c>
      <c r="D11">
        <v>2</v>
      </c>
      <c r="E11">
        <v>2</v>
      </c>
      <c r="F11">
        <v>2</v>
      </c>
      <c r="G11">
        <f t="shared" si="0"/>
        <v>2.2000000000000002</v>
      </c>
    </row>
    <row r="12" spans="1:7" x14ac:dyDescent="0.3">
      <c r="A12">
        <v>11</v>
      </c>
      <c r="B12">
        <v>2</v>
      </c>
      <c r="C12">
        <v>2</v>
      </c>
      <c r="D12">
        <v>3</v>
      </c>
      <c r="E12">
        <v>2</v>
      </c>
      <c r="F12">
        <v>2</v>
      </c>
      <c r="G12">
        <f t="shared" si="0"/>
        <v>2.2000000000000002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f t="shared" si="0"/>
        <v>2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2</v>
      </c>
      <c r="F14">
        <v>2</v>
      </c>
      <c r="G14">
        <f t="shared" si="0"/>
        <v>2</v>
      </c>
    </row>
    <row r="15" spans="1:7" x14ac:dyDescent="0.3">
      <c r="A15">
        <v>14</v>
      </c>
      <c r="B15">
        <v>3</v>
      </c>
      <c r="C15">
        <v>2</v>
      </c>
      <c r="D15">
        <v>2</v>
      </c>
      <c r="E15">
        <v>2</v>
      </c>
      <c r="F15">
        <v>2</v>
      </c>
      <c r="G15">
        <f t="shared" si="0"/>
        <v>2.2000000000000002</v>
      </c>
    </row>
    <row r="16" spans="1:7" x14ac:dyDescent="0.3">
      <c r="A16">
        <v>15</v>
      </c>
      <c r="B16">
        <v>1</v>
      </c>
      <c r="C16">
        <v>3</v>
      </c>
      <c r="D16">
        <v>3</v>
      </c>
      <c r="E16">
        <v>2</v>
      </c>
      <c r="F16">
        <v>2</v>
      </c>
      <c r="G16">
        <f t="shared" si="0"/>
        <v>2.2000000000000002</v>
      </c>
    </row>
    <row r="17" spans="1:7" x14ac:dyDescent="0.3">
      <c r="A17">
        <v>16</v>
      </c>
      <c r="B17">
        <v>3</v>
      </c>
      <c r="C17">
        <v>2</v>
      </c>
      <c r="D17">
        <v>2</v>
      </c>
      <c r="E17">
        <v>2</v>
      </c>
      <c r="F17">
        <v>2</v>
      </c>
      <c r="G17">
        <f t="shared" si="0"/>
        <v>2.2000000000000002</v>
      </c>
    </row>
    <row r="18" spans="1:7" x14ac:dyDescent="0.3">
      <c r="A18">
        <v>17</v>
      </c>
      <c r="B18">
        <v>2</v>
      </c>
      <c r="C18">
        <v>1</v>
      </c>
      <c r="D18">
        <v>2</v>
      </c>
      <c r="E18">
        <v>2</v>
      </c>
      <c r="F18">
        <v>2</v>
      </c>
      <c r="G18">
        <f t="shared" si="0"/>
        <v>1.8</v>
      </c>
    </row>
    <row r="19" spans="1:7" x14ac:dyDescent="0.3">
      <c r="A19">
        <v>18</v>
      </c>
      <c r="B19">
        <v>4</v>
      </c>
      <c r="C19">
        <v>3</v>
      </c>
      <c r="D19">
        <v>3</v>
      </c>
      <c r="E19">
        <v>3</v>
      </c>
      <c r="F19">
        <v>3</v>
      </c>
      <c r="G19">
        <f t="shared" si="0"/>
        <v>3.2</v>
      </c>
    </row>
    <row r="20" spans="1:7" x14ac:dyDescent="0.3">
      <c r="A20" t="s">
        <v>4</v>
      </c>
      <c r="B20">
        <f>SUM(B2:B19)</f>
        <v>41</v>
      </c>
      <c r="C20">
        <f t="shared" ref="C20:G20" si="1">SUM(C2:C19)</f>
        <v>42</v>
      </c>
      <c r="D20">
        <f t="shared" si="1"/>
        <v>41</v>
      </c>
      <c r="E20">
        <f t="shared" si="1"/>
        <v>41</v>
      </c>
      <c r="F20">
        <f t="shared" si="1"/>
        <v>42</v>
      </c>
      <c r="G20">
        <f t="shared" si="1"/>
        <v>41.400000000000006</v>
      </c>
    </row>
  </sheetData>
  <conditionalFormatting sqref="B2:F19">
    <cfRule type="cellIs" dxfId="13" priority="1" operator="greaterThanOrEqual">
      <formula>3</formula>
    </cfRule>
    <cfRule type="cellIs" dxfId="12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43FD-A330-49A4-B48E-4D1B2CCEB886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3</v>
      </c>
      <c r="F2">
        <v>2</v>
      </c>
      <c r="G2">
        <f>AVERAGE(B2:F2)</f>
        <v>2.2000000000000002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1</v>
      </c>
      <c r="G3">
        <f t="shared" ref="G3:G19" si="0">AVERAGE(B3:F3)</f>
        <v>1.8</v>
      </c>
    </row>
    <row r="4" spans="1:7" x14ac:dyDescent="0.3">
      <c r="A4">
        <v>3</v>
      </c>
      <c r="B4">
        <v>1</v>
      </c>
      <c r="C4">
        <v>2</v>
      </c>
      <c r="D4">
        <v>2</v>
      </c>
      <c r="E4">
        <v>2</v>
      </c>
      <c r="F4">
        <v>2</v>
      </c>
      <c r="G4">
        <f t="shared" si="0"/>
        <v>1.8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2</v>
      </c>
      <c r="F6">
        <v>2</v>
      </c>
      <c r="G6">
        <f t="shared" si="0"/>
        <v>2</v>
      </c>
    </row>
    <row r="7" spans="1:7" x14ac:dyDescent="0.3">
      <c r="A7">
        <v>6</v>
      </c>
      <c r="B7">
        <v>2</v>
      </c>
      <c r="C7">
        <v>3</v>
      </c>
      <c r="D7">
        <v>2</v>
      </c>
      <c r="E7">
        <v>2</v>
      </c>
      <c r="F7">
        <v>2</v>
      </c>
      <c r="G7">
        <f t="shared" si="0"/>
        <v>2.2000000000000002</v>
      </c>
    </row>
    <row r="8" spans="1:7" x14ac:dyDescent="0.3">
      <c r="A8">
        <v>7</v>
      </c>
      <c r="B8">
        <v>3</v>
      </c>
      <c r="C8">
        <v>3</v>
      </c>
      <c r="D8">
        <v>3</v>
      </c>
      <c r="E8">
        <v>3</v>
      </c>
      <c r="F8">
        <v>3</v>
      </c>
      <c r="G8">
        <f t="shared" si="0"/>
        <v>3</v>
      </c>
    </row>
    <row r="9" spans="1:7" x14ac:dyDescent="0.3">
      <c r="A9">
        <v>8</v>
      </c>
      <c r="B9">
        <v>2</v>
      </c>
      <c r="C9">
        <v>2</v>
      </c>
      <c r="D9">
        <v>2</v>
      </c>
      <c r="E9">
        <v>2</v>
      </c>
      <c r="F9">
        <v>2</v>
      </c>
      <c r="G9">
        <f t="shared" si="0"/>
        <v>2</v>
      </c>
    </row>
    <row r="10" spans="1:7" x14ac:dyDescent="0.3">
      <c r="A10">
        <v>9</v>
      </c>
      <c r="B10">
        <v>3</v>
      </c>
      <c r="C10">
        <v>3</v>
      </c>
      <c r="D10">
        <v>4</v>
      </c>
      <c r="E10">
        <v>2</v>
      </c>
      <c r="F10">
        <v>3</v>
      </c>
      <c r="G10">
        <f t="shared" si="0"/>
        <v>3</v>
      </c>
    </row>
    <row r="11" spans="1:7" x14ac:dyDescent="0.3">
      <c r="A11">
        <v>10</v>
      </c>
      <c r="B11">
        <v>2</v>
      </c>
      <c r="C11">
        <v>2</v>
      </c>
      <c r="D11">
        <v>3</v>
      </c>
      <c r="E11">
        <v>4</v>
      </c>
      <c r="F11">
        <v>3</v>
      </c>
      <c r="G11">
        <f t="shared" si="0"/>
        <v>2.8</v>
      </c>
    </row>
    <row r="12" spans="1:7" x14ac:dyDescent="0.3">
      <c r="A12">
        <v>11</v>
      </c>
      <c r="B12">
        <v>4</v>
      </c>
      <c r="C12">
        <v>2</v>
      </c>
      <c r="D12">
        <v>2</v>
      </c>
      <c r="E12">
        <v>2</v>
      </c>
      <c r="F12">
        <v>2</v>
      </c>
      <c r="G12">
        <f t="shared" si="0"/>
        <v>2.4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f t="shared" si="0"/>
        <v>2</v>
      </c>
    </row>
    <row r="14" spans="1:7" x14ac:dyDescent="0.3">
      <c r="A14">
        <v>13</v>
      </c>
      <c r="B14">
        <v>2</v>
      </c>
      <c r="C14">
        <v>2</v>
      </c>
      <c r="D14">
        <v>3</v>
      </c>
      <c r="E14">
        <v>1</v>
      </c>
      <c r="F14">
        <v>3</v>
      </c>
      <c r="G14">
        <f t="shared" si="0"/>
        <v>2.2000000000000002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1</v>
      </c>
      <c r="D16">
        <v>2</v>
      </c>
      <c r="E16">
        <v>2</v>
      </c>
      <c r="F16">
        <v>2</v>
      </c>
      <c r="G16">
        <f t="shared" si="0"/>
        <v>1.8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3</v>
      </c>
      <c r="G17">
        <f t="shared" si="0"/>
        <v>2.2000000000000002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6</v>
      </c>
      <c r="C19">
        <v>4</v>
      </c>
      <c r="D19">
        <v>4</v>
      </c>
      <c r="E19">
        <v>3</v>
      </c>
      <c r="F19">
        <v>3</v>
      </c>
      <c r="G19">
        <f t="shared" si="0"/>
        <v>4</v>
      </c>
    </row>
    <row r="20" spans="1:7" x14ac:dyDescent="0.3">
      <c r="A20" t="s">
        <v>4</v>
      </c>
      <c r="B20">
        <f>SUM(B2:B19)</f>
        <v>43</v>
      </c>
      <c r="C20">
        <f t="shared" ref="C20:G20" si="1">SUM(C2:C19)</f>
        <v>40</v>
      </c>
      <c r="D20">
        <f t="shared" si="1"/>
        <v>43</v>
      </c>
      <c r="E20">
        <f t="shared" si="1"/>
        <v>40</v>
      </c>
      <c r="F20">
        <f t="shared" si="1"/>
        <v>41</v>
      </c>
      <c r="G20">
        <f t="shared" si="1"/>
        <v>41.4</v>
      </c>
    </row>
  </sheetData>
  <conditionalFormatting sqref="B2:F19">
    <cfRule type="cellIs" dxfId="11" priority="1" operator="greaterThanOrEqual">
      <formula>3</formula>
    </cfRule>
    <cfRule type="cellIs" dxfId="10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8716-CA74-4AA6-B7C0-E6A5AE12F294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3</v>
      </c>
      <c r="E2">
        <v>2</v>
      </c>
      <c r="F2">
        <v>2</v>
      </c>
      <c r="G2">
        <f>AVERAGE(B2:F2)</f>
        <v>2.2000000000000002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2</v>
      </c>
      <c r="F4">
        <v>2</v>
      </c>
      <c r="G4">
        <f t="shared" si="0"/>
        <v>2</v>
      </c>
    </row>
    <row r="5" spans="1:7" x14ac:dyDescent="0.3">
      <c r="A5">
        <v>4</v>
      </c>
      <c r="B5">
        <v>2</v>
      </c>
      <c r="C5">
        <v>2</v>
      </c>
      <c r="D5">
        <v>3</v>
      </c>
      <c r="E5">
        <v>2</v>
      </c>
      <c r="F5">
        <v>2</v>
      </c>
      <c r="G5">
        <f t="shared" si="0"/>
        <v>2.2000000000000002</v>
      </c>
    </row>
    <row r="6" spans="1:7" x14ac:dyDescent="0.3">
      <c r="A6">
        <v>5</v>
      </c>
      <c r="B6">
        <v>2</v>
      </c>
      <c r="C6">
        <v>2</v>
      </c>
      <c r="D6">
        <v>3</v>
      </c>
      <c r="E6">
        <v>2</v>
      </c>
      <c r="F6">
        <v>2</v>
      </c>
      <c r="G6">
        <f t="shared" si="0"/>
        <v>2.2000000000000002</v>
      </c>
    </row>
    <row r="7" spans="1:7" x14ac:dyDescent="0.3">
      <c r="A7">
        <v>6</v>
      </c>
      <c r="B7">
        <v>3</v>
      </c>
      <c r="C7">
        <v>2</v>
      </c>
      <c r="D7">
        <v>3</v>
      </c>
      <c r="E7">
        <v>2</v>
      </c>
      <c r="F7">
        <v>2</v>
      </c>
      <c r="G7">
        <f t="shared" si="0"/>
        <v>2.4</v>
      </c>
    </row>
    <row r="8" spans="1:7" x14ac:dyDescent="0.3">
      <c r="A8">
        <v>7</v>
      </c>
      <c r="B8">
        <v>3</v>
      </c>
      <c r="C8">
        <v>4</v>
      </c>
      <c r="D8">
        <v>3</v>
      </c>
      <c r="E8">
        <v>3</v>
      </c>
      <c r="F8">
        <v>3</v>
      </c>
      <c r="G8">
        <f t="shared" si="0"/>
        <v>3.2</v>
      </c>
    </row>
    <row r="9" spans="1:7" x14ac:dyDescent="0.3">
      <c r="A9">
        <v>8</v>
      </c>
      <c r="B9">
        <v>2</v>
      </c>
      <c r="C9">
        <v>2</v>
      </c>
      <c r="D9">
        <v>1</v>
      </c>
      <c r="E9">
        <v>2</v>
      </c>
      <c r="F9">
        <v>2</v>
      </c>
      <c r="G9">
        <f t="shared" si="0"/>
        <v>1.8</v>
      </c>
    </row>
    <row r="10" spans="1:7" x14ac:dyDescent="0.3">
      <c r="A10">
        <v>9</v>
      </c>
      <c r="B10">
        <v>3</v>
      </c>
      <c r="C10">
        <v>3</v>
      </c>
      <c r="D10">
        <v>4</v>
      </c>
      <c r="E10">
        <v>4</v>
      </c>
      <c r="F10">
        <v>3</v>
      </c>
      <c r="G10">
        <f t="shared" si="0"/>
        <v>3.4</v>
      </c>
    </row>
    <row r="11" spans="1:7" x14ac:dyDescent="0.3">
      <c r="A11">
        <v>10</v>
      </c>
      <c r="B11">
        <v>3</v>
      </c>
      <c r="C11">
        <v>2</v>
      </c>
      <c r="D11">
        <v>2</v>
      </c>
      <c r="E11">
        <v>2</v>
      </c>
      <c r="F11">
        <v>3</v>
      </c>
      <c r="G11">
        <f t="shared" si="0"/>
        <v>2.4</v>
      </c>
    </row>
    <row r="12" spans="1:7" x14ac:dyDescent="0.3">
      <c r="A12">
        <v>11</v>
      </c>
      <c r="B12">
        <v>3</v>
      </c>
      <c r="C12">
        <v>2</v>
      </c>
      <c r="D12">
        <v>2</v>
      </c>
      <c r="E12">
        <v>2</v>
      </c>
      <c r="F12">
        <v>2</v>
      </c>
      <c r="G12">
        <f t="shared" si="0"/>
        <v>2.2000000000000002</v>
      </c>
    </row>
    <row r="13" spans="1:7" x14ac:dyDescent="0.3">
      <c r="A13">
        <v>12</v>
      </c>
      <c r="B13">
        <v>2</v>
      </c>
      <c r="C13">
        <v>2</v>
      </c>
      <c r="D13">
        <v>1</v>
      </c>
      <c r="E13">
        <v>1</v>
      </c>
      <c r="F13">
        <v>2</v>
      </c>
      <c r="G13">
        <f t="shared" si="0"/>
        <v>1.6</v>
      </c>
    </row>
    <row r="14" spans="1:7" x14ac:dyDescent="0.3">
      <c r="A14">
        <v>13</v>
      </c>
      <c r="B14">
        <v>2</v>
      </c>
      <c r="C14">
        <v>2</v>
      </c>
      <c r="D14">
        <v>3</v>
      </c>
      <c r="E14">
        <v>2</v>
      </c>
      <c r="F14">
        <v>2</v>
      </c>
      <c r="G14">
        <f t="shared" si="0"/>
        <v>2.2000000000000002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2</v>
      </c>
      <c r="D16">
        <v>2</v>
      </c>
      <c r="E16">
        <v>1</v>
      </c>
      <c r="F16">
        <v>3</v>
      </c>
      <c r="G16">
        <f t="shared" si="0"/>
        <v>2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3</v>
      </c>
      <c r="G17">
        <f t="shared" si="0"/>
        <v>2.2000000000000002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3</v>
      </c>
      <c r="C19">
        <v>4</v>
      </c>
      <c r="D19">
        <v>4</v>
      </c>
      <c r="E19">
        <v>3</v>
      </c>
      <c r="F19">
        <v>3</v>
      </c>
      <c r="G19">
        <f t="shared" si="0"/>
        <v>3.4</v>
      </c>
    </row>
    <row r="20" spans="1:7" x14ac:dyDescent="0.3">
      <c r="A20" t="s">
        <v>4</v>
      </c>
      <c r="B20">
        <f>SUM(B2:B19)</f>
        <v>42</v>
      </c>
      <c r="C20">
        <f t="shared" ref="C20:G20" si="1">SUM(C2:C19)</f>
        <v>41</v>
      </c>
      <c r="D20">
        <f t="shared" si="1"/>
        <v>44</v>
      </c>
      <c r="E20">
        <f t="shared" si="1"/>
        <v>38</v>
      </c>
      <c r="F20">
        <f t="shared" si="1"/>
        <v>42</v>
      </c>
      <c r="G20">
        <f t="shared" si="1"/>
        <v>41.4</v>
      </c>
    </row>
  </sheetData>
  <conditionalFormatting sqref="B2:F19">
    <cfRule type="cellIs" dxfId="9" priority="1" operator="greaterThanOrEqual">
      <formula>3</formula>
    </cfRule>
    <cfRule type="cellIs" dxfId="8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A393-246A-41C7-A574-74B6A7AE1DA1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1</v>
      </c>
      <c r="D3">
        <v>2</v>
      </c>
      <c r="E3">
        <v>2</v>
      </c>
      <c r="F3">
        <v>2</v>
      </c>
      <c r="G3">
        <f t="shared" ref="G3:G19" si="0">AVERAGE(B3:F3)</f>
        <v>1.8</v>
      </c>
    </row>
    <row r="4" spans="1:7" x14ac:dyDescent="0.3">
      <c r="A4">
        <v>3</v>
      </c>
      <c r="B4">
        <v>3</v>
      </c>
      <c r="C4">
        <v>2</v>
      </c>
      <c r="D4">
        <v>2</v>
      </c>
      <c r="E4">
        <v>1</v>
      </c>
      <c r="F4">
        <v>3</v>
      </c>
      <c r="G4">
        <f t="shared" si="0"/>
        <v>2.2000000000000002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2</v>
      </c>
      <c r="C6">
        <v>1</v>
      </c>
      <c r="D6">
        <v>2</v>
      </c>
      <c r="E6">
        <v>2</v>
      </c>
      <c r="F6">
        <v>3</v>
      </c>
      <c r="G6">
        <f t="shared" si="0"/>
        <v>2</v>
      </c>
    </row>
    <row r="7" spans="1:7" x14ac:dyDescent="0.3">
      <c r="A7">
        <v>6</v>
      </c>
      <c r="B7">
        <v>2</v>
      </c>
      <c r="C7">
        <v>2</v>
      </c>
      <c r="D7">
        <v>3</v>
      </c>
      <c r="E7">
        <v>2</v>
      </c>
      <c r="F7">
        <v>3</v>
      </c>
      <c r="G7">
        <f t="shared" si="0"/>
        <v>2.4</v>
      </c>
    </row>
    <row r="8" spans="1:7" x14ac:dyDescent="0.3">
      <c r="A8">
        <v>7</v>
      </c>
      <c r="B8">
        <v>3</v>
      </c>
      <c r="C8">
        <v>3</v>
      </c>
      <c r="D8">
        <v>2</v>
      </c>
      <c r="E8">
        <v>3</v>
      </c>
      <c r="F8">
        <v>4</v>
      </c>
      <c r="G8">
        <f t="shared" si="0"/>
        <v>3</v>
      </c>
    </row>
    <row r="9" spans="1:7" x14ac:dyDescent="0.3">
      <c r="A9">
        <v>8</v>
      </c>
      <c r="B9">
        <v>2</v>
      </c>
      <c r="C9">
        <v>3</v>
      </c>
      <c r="D9">
        <v>4</v>
      </c>
      <c r="E9">
        <v>2</v>
      </c>
      <c r="F9">
        <v>2</v>
      </c>
      <c r="G9">
        <f t="shared" si="0"/>
        <v>2.6</v>
      </c>
    </row>
    <row r="10" spans="1:7" x14ac:dyDescent="0.3">
      <c r="A10">
        <v>9</v>
      </c>
      <c r="B10">
        <v>2</v>
      </c>
      <c r="C10">
        <v>3</v>
      </c>
      <c r="D10">
        <v>2</v>
      </c>
      <c r="E10">
        <v>5</v>
      </c>
      <c r="F10">
        <v>4</v>
      </c>
      <c r="G10">
        <f t="shared" si="0"/>
        <v>3.2</v>
      </c>
    </row>
    <row r="11" spans="1:7" x14ac:dyDescent="0.3">
      <c r="A11">
        <v>10</v>
      </c>
      <c r="B11">
        <v>3</v>
      </c>
      <c r="C11">
        <v>2</v>
      </c>
      <c r="D11">
        <v>2</v>
      </c>
      <c r="E11">
        <v>2</v>
      </c>
      <c r="F11">
        <v>3</v>
      </c>
      <c r="G11">
        <f t="shared" si="0"/>
        <v>2.4</v>
      </c>
    </row>
    <row r="12" spans="1:7" x14ac:dyDescent="0.3">
      <c r="A12">
        <v>11</v>
      </c>
      <c r="B12">
        <v>2</v>
      </c>
      <c r="C12">
        <v>3</v>
      </c>
      <c r="D12">
        <v>2</v>
      </c>
      <c r="E12">
        <v>3</v>
      </c>
      <c r="F12">
        <v>2</v>
      </c>
      <c r="G12">
        <f t="shared" si="0"/>
        <v>2.4</v>
      </c>
    </row>
    <row r="13" spans="1:7" x14ac:dyDescent="0.3">
      <c r="A13">
        <v>12</v>
      </c>
      <c r="B13">
        <v>2</v>
      </c>
      <c r="C13">
        <v>3</v>
      </c>
      <c r="D13">
        <v>2</v>
      </c>
      <c r="E13">
        <v>2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1</v>
      </c>
      <c r="F14">
        <v>1</v>
      </c>
      <c r="G14">
        <f t="shared" si="0"/>
        <v>1.6</v>
      </c>
    </row>
    <row r="15" spans="1:7" x14ac:dyDescent="0.3">
      <c r="A15">
        <v>14</v>
      </c>
      <c r="B15">
        <v>2</v>
      </c>
      <c r="C15">
        <v>3</v>
      </c>
      <c r="D15">
        <v>2</v>
      </c>
      <c r="E15">
        <v>2</v>
      </c>
      <c r="F15">
        <v>3</v>
      </c>
      <c r="G15">
        <f t="shared" si="0"/>
        <v>2.4</v>
      </c>
    </row>
    <row r="16" spans="1:7" x14ac:dyDescent="0.3">
      <c r="A16">
        <v>15</v>
      </c>
      <c r="B16">
        <v>2</v>
      </c>
      <c r="C16">
        <v>2</v>
      </c>
      <c r="D16">
        <v>3</v>
      </c>
      <c r="E16">
        <v>2</v>
      </c>
      <c r="F16">
        <v>2</v>
      </c>
      <c r="G16">
        <f t="shared" si="0"/>
        <v>2.2000000000000002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2</v>
      </c>
    </row>
    <row r="18" spans="1:7" x14ac:dyDescent="0.3">
      <c r="A18">
        <v>17</v>
      </c>
      <c r="B18">
        <v>3</v>
      </c>
      <c r="C18">
        <v>2</v>
      </c>
      <c r="D18">
        <v>2</v>
      </c>
      <c r="E18">
        <v>2</v>
      </c>
      <c r="F18">
        <v>3</v>
      </c>
      <c r="G18">
        <f t="shared" si="0"/>
        <v>2.4</v>
      </c>
    </row>
    <row r="19" spans="1:7" x14ac:dyDescent="0.3">
      <c r="A19">
        <v>18</v>
      </c>
      <c r="B19">
        <v>3</v>
      </c>
      <c r="C19">
        <v>3</v>
      </c>
      <c r="D19">
        <v>4</v>
      </c>
      <c r="E19">
        <v>4</v>
      </c>
      <c r="F19">
        <v>4</v>
      </c>
      <c r="G19">
        <f t="shared" si="0"/>
        <v>3.6</v>
      </c>
    </row>
    <row r="20" spans="1:7" x14ac:dyDescent="0.3">
      <c r="A20" t="s">
        <v>4</v>
      </c>
      <c r="B20">
        <f>SUM(B2:B19)</f>
        <v>41</v>
      </c>
      <c r="C20">
        <f t="shared" ref="C20:G20" si="1">SUM(C2:C19)</f>
        <v>41</v>
      </c>
      <c r="D20">
        <f t="shared" si="1"/>
        <v>42</v>
      </c>
      <c r="E20">
        <f t="shared" si="1"/>
        <v>41</v>
      </c>
      <c r="F20">
        <f t="shared" si="1"/>
        <v>47</v>
      </c>
      <c r="G20">
        <f t="shared" si="1"/>
        <v>42.4</v>
      </c>
    </row>
  </sheetData>
  <conditionalFormatting sqref="B2:F19">
    <cfRule type="cellIs" dxfId="7" priority="1" operator="greaterThanOrEqual">
      <formula>3</formula>
    </cfRule>
    <cfRule type="cellIs" dxfId="6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F86B-9361-4AFA-98E8-58365CE9743B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2</v>
      </c>
      <c r="F4">
        <v>2</v>
      </c>
      <c r="G4">
        <f t="shared" si="0"/>
        <v>2</v>
      </c>
    </row>
    <row r="5" spans="1:7" x14ac:dyDescent="0.3">
      <c r="A5">
        <v>4</v>
      </c>
      <c r="B5">
        <v>3</v>
      </c>
      <c r="C5">
        <v>2</v>
      </c>
      <c r="D5">
        <v>3</v>
      </c>
      <c r="E5">
        <v>3</v>
      </c>
      <c r="F5">
        <v>2</v>
      </c>
      <c r="G5">
        <f t="shared" si="0"/>
        <v>2.6</v>
      </c>
    </row>
    <row r="6" spans="1:7" x14ac:dyDescent="0.3">
      <c r="A6">
        <v>5</v>
      </c>
      <c r="B6">
        <v>2</v>
      </c>
      <c r="C6">
        <v>2</v>
      </c>
      <c r="D6">
        <v>1</v>
      </c>
      <c r="E6">
        <v>2</v>
      </c>
      <c r="F6">
        <v>2</v>
      </c>
      <c r="G6">
        <f t="shared" si="0"/>
        <v>1.8</v>
      </c>
    </row>
    <row r="7" spans="1:7" x14ac:dyDescent="0.3">
      <c r="A7">
        <v>6</v>
      </c>
      <c r="B7">
        <v>3</v>
      </c>
      <c r="C7">
        <v>2</v>
      </c>
      <c r="D7">
        <v>3</v>
      </c>
      <c r="E7">
        <v>3</v>
      </c>
      <c r="F7">
        <v>2</v>
      </c>
      <c r="G7">
        <f t="shared" si="0"/>
        <v>2.6</v>
      </c>
    </row>
    <row r="8" spans="1:7" x14ac:dyDescent="0.3">
      <c r="A8">
        <v>7</v>
      </c>
      <c r="B8">
        <v>3</v>
      </c>
      <c r="C8">
        <v>4</v>
      </c>
      <c r="D8">
        <v>4</v>
      </c>
      <c r="E8">
        <v>4</v>
      </c>
      <c r="F8">
        <v>2</v>
      </c>
      <c r="G8">
        <f t="shared" si="0"/>
        <v>3.4</v>
      </c>
    </row>
    <row r="9" spans="1:7" x14ac:dyDescent="0.3">
      <c r="A9">
        <v>8</v>
      </c>
      <c r="B9">
        <v>2</v>
      </c>
      <c r="C9">
        <v>2</v>
      </c>
      <c r="D9">
        <v>1</v>
      </c>
      <c r="E9">
        <v>4</v>
      </c>
      <c r="F9">
        <v>2</v>
      </c>
      <c r="G9">
        <f t="shared" si="0"/>
        <v>2.2000000000000002</v>
      </c>
    </row>
    <row r="10" spans="1:7" x14ac:dyDescent="0.3">
      <c r="A10">
        <v>9</v>
      </c>
      <c r="B10">
        <v>3</v>
      </c>
      <c r="C10">
        <v>4</v>
      </c>
      <c r="D10">
        <v>3</v>
      </c>
      <c r="E10">
        <v>3</v>
      </c>
      <c r="F10">
        <v>2</v>
      </c>
      <c r="G10">
        <f t="shared" si="0"/>
        <v>3</v>
      </c>
    </row>
    <row r="11" spans="1:7" x14ac:dyDescent="0.3">
      <c r="A11">
        <v>10</v>
      </c>
      <c r="B11">
        <v>3</v>
      </c>
      <c r="C11">
        <v>2</v>
      </c>
      <c r="D11">
        <v>2</v>
      </c>
      <c r="E11">
        <v>2</v>
      </c>
      <c r="F11">
        <v>2</v>
      </c>
      <c r="G11">
        <f t="shared" si="0"/>
        <v>2.2000000000000002</v>
      </c>
    </row>
    <row r="12" spans="1:7" x14ac:dyDescent="0.3">
      <c r="A12">
        <v>11</v>
      </c>
      <c r="B12">
        <v>2</v>
      </c>
      <c r="C12">
        <v>2</v>
      </c>
      <c r="D12">
        <v>2</v>
      </c>
      <c r="E12">
        <v>2</v>
      </c>
      <c r="F12">
        <v>2</v>
      </c>
      <c r="G12">
        <f t="shared" si="0"/>
        <v>2</v>
      </c>
    </row>
    <row r="13" spans="1:7" x14ac:dyDescent="0.3">
      <c r="A13">
        <v>12</v>
      </c>
      <c r="B13">
        <v>3</v>
      </c>
      <c r="C13">
        <v>2</v>
      </c>
      <c r="D13">
        <v>2</v>
      </c>
      <c r="E13">
        <v>2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1</v>
      </c>
      <c r="C14">
        <v>2</v>
      </c>
      <c r="D14">
        <v>2</v>
      </c>
      <c r="E14">
        <v>2</v>
      </c>
      <c r="F14">
        <v>2</v>
      </c>
      <c r="G14">
        <f t="shared" si="0"/>
        <v>1.8</v>
      </c>
    </row>
    <row r="15" spans="1:7" x14ac:dyDescent="0.3">
      <c r="A15">
        <v>14</v>
      </c>
      <c r="B15">
        <v>2</v>
      </c>
      <c r="C15">
        <v>3</v>
      </c>
      <c r="D15">
        <v>2</v>
      </c>
      <c r="E15">
        <v>2</v>
      </c>
      <c r="F15">
        <v>2</v>
      </c>
      <c r="G15">
        <f t="shared" si="0"/>
        <v>2.2000000000000002</v>
      </c>
    </row>
    <row r="16" spans="1:7" x14ac:dyDescent="0.3">
      <c r="A16">
        <v>15</v>
      </c>
      <c r="B16">
        <v>3</v>
      </c>
      <c r="C16">
        <v>3</v>
      </c>
      <c r="D16">
        <v>3</v>
      </c>
      <c r="E16">
        <v>2</v>
      </c>
      <c r="F16">
        <v>2</v>
      </c>
      <c r="G16">
        <f t="shared" si="0"/>
        <v>2.6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2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4</v>
      </c>
      <c r="C19">
        <v>4</v>
      </c>
      <c r="D19">
        <v>3</v>
      </c>
      <c r="E19">
        <v>4</v>
      </c>
      <c r="F19">
        <v>4</v>
      </c>
      <c r="G19">
        <f t="shared" si="0"/>
        <v>3.8</v>
      </c>
    </row>
    <row r="20" spans="1:7" x14ac:dyDescent="0.3">
      <c r="A20" t="s">
        <v>4</v>
      </c>
      <c r="B20">
        <f>SUM(B2:B19)</f>
        <v>44</v>
      </c>
      <c r="C20">
        <f t="shared" ref="C20:G20" si="1">SUM(C2:C19)</f>
        <v>44</v>
      </c>
      <c r="D20">
        <f t="shared" si="1"/>
        <v>41</v>
      </c>
      <c r="E20">
        <f t="shared" si="1"/>
        <v>45</v>
      </c>
      <c r="F20">
        <f t="shared" si="1"/>
        <v>38</v>
      </c>
      <c r="G20">
        <f t="shared" si="1"/>
        <v>42.399999999999991</v>
      </c>
    </row>
  </sheetData>
  <conditionalFormatting sqref="B2:F19">
    <cfRule type="cellIs" dxfId="5" priority="1" operator="greaterThanOrEqual">
      <formula>3</formula>
    </cfRule>
    <cfRule type="cellIs" dxfId="4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CA58-FECB-4E1C-90DB-2D61E6845A1E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3</v>
      </c>
      <c r="F4">
        <v>2</v>
      </c>
      <c r="G4">
        <f t="shared" si="0"/>
        <v>2.2000000000000002</v>
      </c>
    </row>
    <row r="5" spans="1:7" x14ac:dyDescent="0.3">
      <c r="A5">
        <v>4</v>
      </c>
      <c r="B5">
        <v>3</v>
      </c>
      <c r="C5">
        <v>2</v>
      </c>
      <c r="D5">
        <v>2</v>
      </c>
      <c r="E5">
        <v>3</v>
      </c>
      <c r="F5">
        <v>2</v>
      </c>
      <c r="G5">
        <f t="shared" si="0"/>
        <v>2.4</v>
      </c>
    </row>
    <row r="6" spans="1:7" x14ac:dyDescent="0.3">
      <c r="A6">
        <v>5</v>
      </c>
      <c r="B6">
        <v>3</v>
      </c>
      <c r="C6">
        <v>3</v>
      </c>
      <c r="D6">
        <v>2</v>
      </c>
      <c r="E6">
        <v>2</v>
      </c>
      <c r="F6">
        <v>2</v>
      </c>
      <c r="G6">
        <f t="shared" si="0"/>
        <v>2.4</v>
      </c>
    </row>
    <row r="7" spans="1:7" x14ac:dyDescent="0.3">
      <c r="A7">
        <v>6</v>
      </c>
      <c r="B7">
        <v>2</v>
      </c>
      <c r="C7">
        <v>2</v>
      </c>
      <c r="D7">
        <v>2</v>
      </c>
      <c r="E7">
        <v>4</v>
      </c>
      <c r="F7">
        <v>6</v>
      </c>
      <c r="G7">
        <f t="shared" si="0"/>
        <v>3.2</v>
      </c>
    </row>
    <row r="8" spans="1:7" x14ac:dyDescent="0.3">
      <c r="A8">
        <v>7</v>
      </c>
      <c r="B8">
        <v>3</v>
      </c>
      <c r="C8">
        <v>4</v>
      </c>
      <c r="D8">
        <v>4</v>
      </c>
      <c r="E8">
        <v>2</v>
      </c>
      <c r="F8">
        <v>3</v>
      </c>
      <c r="G8">
        <f t="shared" si="0"/>
        <v>3.2</v>
      </c>
    </row>
    <row r="9" spans="1:7" x14ac:dyDescent="0.3">
      <c r="A9">
        <v>8</v>
      </c>
      <c r="B9">
        <v>2</v>
      </c>
      <c r="C9">
        <v>2</v>
      </c>
      <c r="D9">
        <v>1</v>
      </c>
      <c r="E9">
        <v>2</v>
      </c>
      <c r="F9">
        <v>3</v>
      </c>
      <c r="G9">
        <f t="shared" si="0"/>
        <v>2</v>
      </c>
    </row>
    <row r="10" spans="1:7" x14ac:dyDescent="0.3">
      <c r="A10">
        <v>9</v>
      </c>
      <c r="B10">
        <v>3</v>
      </c>
      <c r="C10">
        <v>4</v>
      </c>
      <c r="D10">
        <v>4</v>
      </c>
      <c r="E10">
        <v>5</v>
      </c>
      <c r="F10">
        <v>3</v>
      </c>
      <c r="G10">
        <f t="shared" si="0"/>
        <v>3.8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3</v>
      </c>
      <c r="G11">
        <f t="shared" si="0"/>
        <v>2.2000000000000002</v>
      </c>
    </row>
    <row r="12" spans="1:7" x14ac:dyDescent="0.3">
      <c r="A12">
        <v>11</v>
      </c>
      <c r="B12">
        <v>2</v>
      </c>
      <c r="C12">
        <v>2</v>
      </c>
      <c r="D12">
        <v>2</v>
      </c>
      <c r="E12">
        <v>2</v>
      </c>
      <c r="F12">
        <v>2</v>
      </c>
      <c r="G12">
        <f t="shared" si="0"/>
        <v>2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3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4</v>
      </c>
      <c r="F14">
        <v>1</v>
      </c>
      <c r="G14">
        <f t="shared" si="0"/>
        <v>2.2000000000000002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4</v>
      </c>
      <c r="D16">
        <v>3</v>
      </c>
      <c r="E16">
        <v>2</v>
      </c>
      <c r="F16">
        <v>2</v>
      </c>
      <c r="G16">
        <f t="shared" si="0"/>
        <v>2.6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2</v>
      </c>
    </row>
    <row r="18" spans="1:7" x14ac:dyDescent="0.3">
      <c r="A18">
        <v>17</v>
      </c>
      <c r="B18">
        <v>3</v>
      </c>
      <c r="C18">
        <v>2</v>
      </c>
      <c r="D18">
        <v>3</v>
      </c>
      <c r="E18">
        <v>2</v>
      </c>
      <c r="F18">
        <v>2</v>
      </c>
      <c r="G18">
        <f t="shared" si="0"/>
        <v>2.4</v>
      </c>
    </row>
    <row r="19" spans="1:7" x14ac:dyDescent="0.3">
      <c r="A19">
        <v>18</v>
      </c>
      <c r="B19">
        <v>2</v>
      </c>
      <c r="C19">
        <v>6</v>
      </c>
      <c r="D19">
        <v>3</v>
      </c>
      <c r="E19">
        <v>3</v>
      </c>
      <c r="F19">
        <v>1</v>
      </c>
      <c r="G19">
        <f t="shared" si="0"/>
        <v>3</v>
      </c>
    </row>
    <row r="20" spans="1:7" x14ac:dyDescent="0.3">
      <c r="A20" t="s">
        <v>4</v>
      </c>
      <c r="B20">
        <f>SUM(B2:B19)</f>
        <v>41</v>
      </c>
      <c r="C20">
        <f t="shared" ref="C20:G20" si="1">SUM(C2:C19)</f>
        <v>47</v>
      </c>
      <c r="D20">
        <f t="shared" si="1"/>
        <v>42</v>
      </c>
      <c r="E20">
        <f t="shared" si="1"/>
        <v>47</v>
      </c>
      <c r="F20">
        <f t="shared" si="1"/>
        <v>42</v>
      </c>
      <c r="G20">
        <f t="shared" si="1"/>
        <v>43.8</v>
      </c>
    </row>
  </sheetData>
  <conditionalFormatting sqref="B2:F19">
    <cfRule type="cellIs" dxfId="3" priority="1" operator="greaterThanOrEqual">
      <formula>3</formula>
    </cfRule>
    <cfRule type="cellIs" dxfId="2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6565-8552-4929-8FCB-3EDA3116B638}">
  <dimension ref="A1:G20"/>
  <sheetViews>
    <sheetView workbookViewId="0">
      <selection activeCell="J9" sqref="J9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3</v>
      </c>
      <c r="C2">
        <v>2</v>
      </c>
      <c r="D2">
        <v>2</v>
      </c>
      <c r="E2">
        <v>2</v>
      </c>
      <c r="F2">
        <v>2</v>
      </c>
      <c r="G2">
        <f>AVERAGE(B2:F2)</f>
        <v>2.2000000000000002</v>
      </c>
    </row>
    <row r="3" spans="1:7" x14ac:dyDescent="0.3">
      <c r="A3">
        <v>2</v>
      </c>
      <c r="B3">
        <v>3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2.2000000000000002</v>
      </c>
    </row>
    <row r="4" spans="1:7" x14ac:dyDescent="0.3">
      <c r="A4">
        <v>3</v>
      </c>
      <c r="B4">
        <v>3</v>
      </c>
      <c r="C4">
        <v>4</v>
      </c>
      <c r="D4">
        <v>3</v>
      </c>
      <c r="E4">
        <v>2</v>
      </c>
      <c r="F4">
        <v>2</v>
      </c>
      <c r="G4">
        <f t="shared" si="0"/>
        <v>2.8</v>
      </c>
    </row>
    <row r="5" spans="1:7" x14ac:dyDescent="0.3">
      <c r="A5">
        <v>4</v>
      </c>
      <c r="B5">
        <v>3</v>
      </c>
      <c r="C5">
        <v>2</v>
      </c>
      <c r="D5">
        <v>2</v>
      </c>
      <c r="E5">
        <v>3</v>
      </c>
      <c r="F5">
        <v>3</v>
      </c>
      <c r="G5">
        <f t="shared" si="0"/>
        <v>2.6</v>
      </c>
    </row>
    <row r="6" spans="1:7" x14ac:dyDescent="0.3">
      <c r="A6">
        <v>5</v>
      </c>
      <c r="B6">
        <v>2</v>
      </c>
      <c r="C6">
        <v>3</v>
      </c>
      <c r="D6">
        <v>2</v>
      </c>
      <c r="E6">
        <v>2</v>
      </c>
      <c r="F6">
        <v>2</v>
      </c>
      <c r="G6">
        <f t="shared" si="0"/>
        <v>2.2000000000000002</v>
      </c>
    </row>
    <row r="7" spans="1:7" x14ac:dyDescent="0.3">
      <c r="A7">
        <v>6</v>
      </c>
      <c r="B7">
        <v>3</v>
      </c>
      <c r="C7">
        <v>2</v>
      </c>
      <c r="D7">
        <v>3</v>
      </c>
      <c r="E7">
        <v>3</v>
      </c>
      <c r="F7">
        <v>2</v>
      </c>
      <c r="G7">
        <f t="shared" si="0"/>
        <v>2.6</v>
      </c>
    </row>
    <row r="8" spans="1:7" x14ac:dyDescent="0.3">
      <c r="A8">
        <v>7</v>
      </c>
      <c r="B8">
        <v>3</v>
      </c>
      <c r="C8">
        <v>6</v>
      </c>
      <c r="D8">
        <v>3</v>
      </c>
      <c r="E8">
        <v>3</v>
      </c>
      <c r="F8">
        <v>6</v>
      </c>
      <c r="G8">
        <f t="shared" si="0"/>
        <v>4.2</v>
      </c>
    </row>
    <row r="9" spans="1:7" x14ac:dyDescent="0.3">
      <c r="A9">
        <v>8</v>
      </c>
      <c r="B9">
        <v>2</v>
      </c>
      <c r="C9">
        <v>2</v>
      </c>
      <c r="D9">
        <v>2</v>
      </c>
      <c r="E9">
        <v>2</v>
      </c>
      <c r="F9">
        <v>2</v>
      </c>
      <c r="G9">
        <f t="shared" si="0"/>
        <v>2</v>
      </c>
    </row>
    <row r="10" spans="1:7" x14ac:dyDescent="0.3">
      <c r="A10">
        <v>9</v>
      </c>
      <c r="B10">
        <v>4</v>
      </c>
      <c r="C10">
        <v>3</v>
      </c>
      <c r="D10">
        <v>6</v>
      </c>
      <c r="E10">
        <v>3</v>
      </c>
      <c r="F10">
        <v>2</v>
      </c>
      <c r="G10">
        <f t="shared" si="0"/>
        <v>3.6</v>
      </c>
    </row>
    <row r="11" spans="1:7" x14ac:dyDescent="0.3">
      <c r="A11">
        <v>10</v>
      </c>
      <c r="B11">
        <v>2</v>
      </c>
      <c r="C11">
        <v>3</v>
      </c>
      <c r="D11">
        <v>2</v>
      </c>
      <c r="E11">
        <v>2</v>
      </c>
      <c r="F11">
        <v>4</v>
      </c>
      <c r="G11">
        <f t="shared" si="0"/>
        <v>2.6</v>
      </c>
    </row>
    <row r="12" spans="1:7" x14ac:dyDescent="0.3">
      <c r="A12">
        <v>11</v>
      </c>
      <c r="B12">
        <v>2</v>
      </c>
      <c r="C12">
        <v>2</v>
      </c>
      <c r="D12">
        <v>4</v>
      </c>
      <c r="E12">
        <v>2</v>
      </c>
      <c r="F12">
        <v>2</v>
      </c>
      <c r="G12">
        <f t="shared" si="0"/>
        <v>2.4</v>
      </c>
    </row>
    <row r="13" spans="1:7" x14ac:dyDescent="0.3">
      <c r="A13">
        <v>12</v>
      </c>
      <c r="B13">
        <v>2</v>
      </c>
      <c r="C13">
        <v>3</v>
      </c>
      <c r="D13">
        <v>4</v>
      </c>
      <c r="E13">
        <v>2</v>
      </c>
      <c r="F13">
        <v>2</v>
      </c>
      <c r="G13">
        <f t="shared" si="0"/>
        <v>2.6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2</v>
      </c>
      <c r="F14">
        <v>2</v>
      </c>
      <c r="G14">
        <f t="shared" si="0"/>
        <v>2</v>
      </c>
    </row>
    <row r="15" spans="1:7" x14ac:dyDescent="0.3">
      <c r="A15">
        <v>14</v>
      </c>
      <c r="B15">
        <v>3</v>
      </c>
      <c r="C15">
        <v>3</v>
      </c>
      <c r="D15">
        <v>3</v>
      </c>
      <c r="E15">
        <v>2</v>
      </c>
      <c r="F15">
        <v>3</v>
      </c>
      <c r="G15">
        <f t="shared" si="0"/>
        <v>2.8</v>
      </c>
    </row>
    <row r="16" spans="1:7" x14ac:dyDescent="0.3">
      <c r="A16">
        <v>15</v>
      </c>
      <c r="B16">
        <v>2</v>
      </c>
      <c r="C16">
        <v>3</v>
      </c>
      <c r="D16">
        <v>2</v>
      </c>
      <c r="E16">
        <v>2</v>
      </c>
      <c r="F16">
        <v>2</v>
      </c>
      <c r="G16">
        <f t="shared" si="0"/>
        <v>2.2000000000000002</v>
      </c>
    </row>
    <row r="17" spans="1:7" x14ac:dyDescent="0.3">
      <c r="A17">
        <v>16</v>
      </c>
      <c r="B17">
        <v>2</v>
      </c>
      <c r="C17">
        <v>3</v>
      </c>
      <c r="D17">
        <v>3</v>
      </c>
      <c r="E17">
        <v>2</v>
      </c>
      <c r="F17">
        <v>2</v>
      </c>
      <c r="G17">
        <f t="shared" si="0"/>
        <v>2.4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3</v>
      </c>
      <c r="C19">
        <v>4</v>
      </c>
      <c r="D19">
        <v>4</v>
      </c>
      <c r="E19">
        <v>5</v>
      </c>
      <c r="F19">
        <v>4</v>
      </c>
      <c r="G19">
        <f t="shared" si="0"/>
        <v>4</v>
      </c>
    </row>
    <row r="20" spans="1:7" x14ac:dyDescent="0.3">
      <c r="A20" t="s">
        <v>4</v>
      </c>
      <c r="B20">
        <f>SUM(B2:B19)</f>
        <v>46</v>
      </c>
      <c r="C20">
        <f t="shared" ref="C20:G20" si="1">SUM(C2:C19)</f>
        <v>51</v>
      </c>
      <c r="D20">
        <f t="shared" si="1"/>
        <v>51</v>
      </c>
      <c r="E20">
        <f t="shared" si="1"/>
        <v>43</v>
      </c>
      <c r="F20">
        <f t="shared" si="1"/>
        <v>46</v>
      </c>
      <c r="G20">
        <f t="shared" si="1"/>
        <v>47.4</v>
      </c>
    </row>
  </sheetData>
  <conditionalFormatting sqref="B2:F19">
    <cfRule type="cellIs" dxfId="1" priority="1" operator="greaterThanOrEqual">
      <formula>3</formula>
    </cfRule>
    <cfRule type="cellIs" dxfId="0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EB23-C8D6-42AC-8452-D5078848B54D}">
  <sheetPr>
    <pageSetUpPr fitToPage="1"/>
  </sheetPr>
  <dimension ref="A1:N19"/>
  <sheetViews>
    <sheetView zoomScale="90" zoomScaleNormal="90" workbookViewId="0">
      <selection activeCell="B14" sqref="B14"/>
    </sheetView>
  </sheetViews>
  <sheetFormatPr defaultRowHeight="21" x14ac:dyDescent="0.4"/>
  <cols>
    <col min="1" max="1" width="8" style="2" customWidth="1"/>
    <col min="2" max="2" width="28.109375" style="10" bestFit="1" customWidth="1"/>
    <col min="3" max="5" width="11.5546875" style="2" bestFit="1" customWidth="1"/>
    <col min="6" max="7" width="10.5546875" style="2" bestFit="1" customWidth="1"/>
    <col min="8" max="8" width="8.88671875" style="2"/>
    <col min="9" max="9" width="11.5546875" style="2" bestFit="1" customWidth="1"/>
    <col min="10" max="10" width="14.109375" style="2" customWidth="1"/>
    <col min="11" max="11" width="16.33203125" customWidth="1"/>
  </cols>
  <sheetData>
    <row r="1" spans="1:14" x14ac:dyDescent="0.4">
      <c r="A1" s="6" t="s">
        <v>7</v>
      </c>
      <c r="B1" s="11" t="s">
        <v>0</v>
      </c>
      <c r="C1" s="6" t="s">
        <v>1</v>
      </c>
      <c r="D1" s="6" t="s">
        <v>2</v>
      </c>
      <c r="E1" s="6" t="s">
        <v>3</v>
      </c>
      <c r="F1" s="6" t="s">
        <v>5</v>
      </c>
      <c r="G1" s="6" t="s">
        <v>6</v>
      </c>
      <c r="H1" s="6" t="s">
        <v>4</v>
      </c>
      <c r="I1" s="6" t="s">
        <v>8</v>
      </c>
      <c r="J1" s="6" t="s">
        <v>9</v>
      </c>
      <c r="L1" s="19" t="s">
        <v>48</v>
      </c>
      <c r="M1" s="19" t="s">
        <v>49</v>
      </c>
      <c r="N1" s="19" t="s">
        <v>50</v>
      </c>
    </row>
    <row r="2" spans="1:14" x14ac:dyDescent="0.4">
      <c r="A2" s="12">
        <v>1</v>
      </c>
      <c r="B2" s="20" t="s">
        <v>14</v>
      </c>
      <c r="C2" s="8">
        <v>40</v>
      </c>
      <c r="D2" s="8">
        <v>40</v>
      </c>
      <c r="E2" s="8">
        <v>38</v>
      </c>
      <c r="F2" s="8">
        <v>41</v>
      </c>
      <c r="G2" s="8">
        <v>39</v>
      </c>
      <c r="H2" s="8">
        <f t="shared" ref="H2:H14" si="0">SUM(C2:G2)</f>
        <v>198</v>
      </c>
      <c r="I2" s="8">
        <f t="shared" ref="I2:I14" si="1">H2/5</f>
        <v>39.6</v>
      </c>
      <c r="J2" s="8">
        <f t="shared" ref="J2:J14" si="2" xml:space="preserve"> H2-(45*5)</f>
        <v>-27</v>
      </c>
      <c r="L2">
        <f>MIN(C2:G2)</f>
        <v>38</v>
      </c>
      <c r="M2">
        <f>MAX(C2:G2)</f>
        <v>41</v>
      </c>
      <c r="N2">
        <f>M2-L2</f>
        <v>3</v>
      </c>
    </row>
    <row r="3" spans="1:14" x14ac:dyDescent="0.4">
      <c r="A3" s="12">
        <v>2</v>
      </c>
      <c r="B3" s="20" t="s">
        <v>37</v>
      </c>
      <c r="C3" s="8">
        <v>42</v>
      </c>
      <c r="D3" s="8">
        <v>42</v>
      </c>
      <c r="E3" s="8">
        <v>42</v>
      </c>
      <c r="F3" s="8">
        <v>37</v>
      </c>
      <c r="G3" s="8">
        <v>38</v>
      </c>
      <c r="H3" s="8">
        <f t="shared" si="0"/>
        <v>201</v>
      </c>
      <c r="I3" s="8">
        <f t="shared" si="1"/>
        <v>40.200000000000003</v>
      </c>
      <c r="J3" s="8">
        <f t="shared" si="2"/>
        <v>-24</v>
      </c>
      <c r="L3">
        <f t="shared" ref="L3:L14" si="3">MIN(C3:G3)</f>
        <v>37</v>
      </c>
      <c r="M3">
        <f t="shared" ref="M3:M14" si="4">MAX(C3:G3)</f>
        <v>42</v>
      </c>
      <c r="N3">
        <f t="shared" ref="N3:N14" si="5">M3-L3</f>
        <v>5</v>
      </c>
    </row>
    <row r="4" spans="1:14" x14ac:dyDescent="0.4">
      <c r="A4" s="12">
        <v>3</v>
      </c>
      <c r="B4" s="20" t="s">
        <v>13</v>
      </c>
      <c r="C4" s="8">
        <v>43</v>
      </c>
      <c r="D4" s="8">
        <v>41</v>
      </c>
      <c r="E4" s="8">
        <v>40</v>
      </c>
      <c r="F4" s="8">
        <v>39</v>
      </c>
      <c r="G4" s="8">
        <v>39</v>
      </c>
      <c r="H4" s="8">
        <f t="shared" si="0"/>
        <v>202</v>
      </c>
      <c r="I4" s="8">
        <f t="shared" si="1"/>
        <v>40.4</v>
      </c>
      <c r="J4" s="8">
        <f t="shared" si="2"/>
        <v>-23</v>
      </c>
      <c r="L4">
        <f t="shared" si="3"/>
        <v>39</v>
      </c>
      <c r="M4">
        <f t="shared" si="4"/>
        <v>43</v>
      </c>
      <c r="N4">
        <f t="shared" si="5"/>
        <v>4</v>
      </c>
    </row>
    <row r="5" spans="1:14" x14ac:dyDescent="0.4">
      <c r="A5" s="12">
        <v>4</v>
      </c>
      <c r="B5" s="20" t="s">
        <v>15</v>
      </c>
      <c r="C5" s="8">
        <v>41</v>
      </c>
      <c r="D5" s="8">
        <v>42</v>
      </c>
      <c r="E5" s="8">
        <v>42</v>
      </c>
      <c r="F5" s="8">
        <v>39</v>
      </c>
      <c r="G5" s="8">
        <v>40</v>
      </c>
      <c r="H5" s="8">
        <f t="shared" si="0"/>
        <v>204</v>
      </c>
      <c r="I5" s="8">
        <f t="shared" si="1"/>
        <v>40.799999999999997</v>
      </c>
      <c r="J5" s="8">
        <f t="shared" si="2"/>
        <v>-21</v>
      </c>
      <c r="L5">
        <f t="shared" si="3"/>
        <v>39</v>
      </c>
      <c r="M5">
        <f t="shared" si="4"/>
        <v>42</v>
      </c>
      <c r="N5">
        <f t="shared" si="5"/>
        <v>3</v>
      </c>
    </row>
    <row r="6" spans="1:14" x14ac:dyDescent="0.4">
      <c r="A6" s="12">
        <v>5</v>
      </c>
      <c r="B6" s="20" t="s">
        <v>17</v>
      </c>
      <c r="C6" s="8">
        <v>39</v>
      </c>
      <c r="D6" s="8">
        <v>38</v>
      </c>
      <c r="E6" s="8">
        <v>43</v>
      </c>
      <c r="F6" s="8">
        <v>45</v>
      </c>
      <c r="G6" s="8">
        <v>40</v>
      </c>
      <c r="H6" s="8">
        <f t="shared" si="0"/>
        <v>205</v>
      </c>
      <c r="I6" s="8">
        <f t="shared" si="1"/>
        <v>41</v>
      </c>
      <c r="J6" s="8">
        <f t="shared" si="2"/>
        <v>-20</v>
      </c>
      <c r="L6">
        <f t="shared" si="3"/>
        <v>38</v>
      </c>
      <c r="M6">
        <f t="shared" si="4"/>
        <v>45</v>
      </c>
      <c r="N6">
        <f t="shared" si="5"/>
        <v>7</v>
      </c>
    </row>
    <row r="7" spans="1:14" x14ac:dyDescent="0.4">
      <c r="A7" s="12">
        <v>6</v>
      </c>
      <c r="B7" s="20" t="s">
        <v>18</v>
      </c>
      <c r="C7" s="8">
        <v>42</v>
      </c>
      <c r="D7" s="8">
        <v>41</v>
      </c>
      <c r="E7" s="8">
        <v>41</v>
      </c>
      <c r="F7" s="8">
        <v>41</v>
      </c>
      <c r="G7" s="8">
        <v>40</v>
      </c>
      <c r="H7" s="8">
        <f t="shared" si="0"/>
        <v>205</v>
      </c>
      <c r="I7" s="8">
        <f t="shared" si="1"/>
        <v>41</v>
      </c>
      <c r="J7" s="8">
        <f t="shared" si="2"/>
        <v>-20</v>
      </c>
      <c r="L7">
        <f t="shared" si="3"/>
        <v>40</v>
      </c>
      <c r="M7">
        <f t="shared" si="4"/>
        <v>42</v>
      </c>
      <c r="N7">
        <f t="shared" si="5"/>
        <v>2</v>
      </c>
    </row>
    <row r="8" spans="1:14" x14ac:dyDescent="0.4">
      <c r="A8" s="12">
        <v>7</v>
      </c>
      <c r="B8" s="20" t="s">
        <v>34</v>
      </c>
      <c r="C8" s="8">
        <v>41</v>
      </c>
      <c r="D8" s="8">
        <v>42</v>
      </c>
      <c r="E8" s="8">
        <v>41</v>
      </c>
      <c r="F8" s="8">
        <v>41</v>
      </c>
      <c r="G8" s="8">
        <v>42</v>
      </c>
      <c r="H8" s="8">
        <f t="shared" si="0"/>
        <v>207</v>
      </c>
      <c r="I8" s="8">
        <f t="shared" si="1"/>
        <v>41.4</v>
      </c>
      <c r="J8" s="8">
        <f t="shared" si="2"/>
        <v>-18</v>
      </c>
      <c r="K8" t="s">
        <v>43</v>
      </c>
      <c r="L8">
        <f t="shared" si="3"/>
        <v>41</v>
      </c>
      <c r="M8">
        <f t="shared" si="4"/>
        <v>42</v>
      </c>
      <c r="N8">
        <f t="shared" si="5"/>
        <v>1</v>
      </c>
    </row>
    <row r="9" spans="1:14" x14ac:dyDescent="0.4">
      <c r="A9" s="12">
        <v>8</v>
      </c>
      <c r="B9" s="20" t="s">
        <v>33</v>
      </c>
      <c r="C9" s="8">
        <v>43</v>
      </c>
      <c r="D9" s="8">
        <v>40</v>
      </c>
      <c r="E9" s="8">
        <v>43</v>
      </c>
      <c r="F9" s="8">
        <v>40</v>
      </c>
      <c r="G9" s="8">
        <v>41</v>
      </c>
      <c r="H9" s="8">
        <f t="shared" si="0"/>
        <v>207</v>
      </c>
      <c r="I9" s="8">
        <f t="shared" si="1"/>
        <v>41.4</v>
      </c>
      <c r="J9" s="8">
        <f t="shared" si="2"/>
        <v>-18</v>
      </c>
      <c r="K9" t="s">
        <v>43</v>
      </c>
      <c r="L9">
        <f t="shared" si="3"/>
        <v>40</v>
      </c>
      <c r="M9">
        <f t="shared" si="4"/>
        <v>43</v>
      </c>
      <c r="N9">
        <f t="shared" si="5"/>
        <v>3</v>
      </c>
    </row>
    <row r="10" spans="1:14" x14ac:dyDescent="0.4">
      <c r="A10" s="12">
        <v>9</v>
      </c>
      <c r="B10" s="20" t="s">
        <v>10</v>
      </c>
      <c r="C10" s="8">
        <v>42</v>
      </c>
      <c r="D10" s="8">
        <v>41</v>
      </c>
      <c r="E10" s="8">
        <v>44</v>
      </c>
      <c r="F10" s="8">
        <v>38</v>
      </c>
      <c r="G10" s="8">
        <v>42</v>
      </c>
      <c r="H10" s="8">
        <f t="shared" si="0"/>
        <v>207</v>
      </c>
      <c r="I10" s="8">
        <f t="shared" si="1"/>
        <v>41.4</v>
      </c>
      <c r="J10" s="8">
        <f t="shared" si="2"/>
        <v>-18</v>
      </c>
      <c r="L10">
        <f t="shared" si="3"/>
        <v>38</v>
      </c>
      <c r="M10">
        <f t="shared" si="4"/>
        <v>44</v>
      </c>
      <c r="N10">
        <f t="shared" si="5"/>
        <v>6</v>
      </c>
    </row>
    <row r="11" spans="1:14" x14ac:dyDescent="0.4">
      <c r="A11" s="12">
        <v>10</v>
      </c>
      <c r="B11" s="20" t="s">
        <v>11</v>
      </c>
      <c r="C11" s="8">
        <v>41</v>
      </c>
      <c r="D11" s="8">
        <v>41</v>
      </c>
      <c r="E11" s="8">
        <v>42</v>
      </c>
      <c r="F11" s="8">
        <v>41</v>
      </c>
      <c r="G11" s="8">
        <v>47</v>
      </c>
      <c r="H11" s="8">
        <f t="shared" si="0"/>
        <v>212</v>
      </c>
      <c r="I11" s="8">
        <f t="shared" si="1"/>
        <v>42.4</v>
      </c>
      <c r="J11" s="8">
        <f t="shared" si="2"/>
        <v>-13</v>
      </c>
      <c r="L11">
        <f t="shared" si="3"/>
        <v>41</v>
      </c>
      <c r="M11">
        <f t="shared" si="4"/>
        <v>47</v>
      </c>
      <c r="N11">
        <f t="shared" si="5"/>
        <v>6</v>
      </c>
    </row>
    <row r="12" spans="1:14" x14ac:dyDescent="0.4">
      <c r="A12" s="12">
        <v>11</v>
      </c>
      <c r="B12" s="20" t="s">
        <v>22</v>
      </c>
      <c r="C12" s="8">
        <v>44</v>
      </c>
      <c r="D12" s="8">
        <v>44</v>
      </c>
      <c r="E12" s="8">
        <v>41</v>
      </c>
      <c r="F12" s="8">
        <v>45</v>
      </c>
      <c r="G12" s="8">
        <v>38</v>
      </c>
      <c r="H12" s="8">
        <f t="shared" si="0"/>
        <v>212</v>
      </c>
      <c r="I12" s="8">
        <f t="shared" si="1"/>
        <v>42.4</v>
      </c>
      <c r="J12" s="8">
        <f t="shared" si="2"/>
        <v>-13</v>
      </c>
      <c r="L12">
        <f t="shared" si="3"/>
        <v>38</v>
      </c>
      <c r="M12">
        <f t="shared" si="4"/>
        <v>45</v>
      </c>
      <c r="N12">
        <f t="shared" si="5"/>
        <v>7</v>
      </c>
    </row>
    <row r="13" spans="1:14" x14ac:dyDescent="0.4">
      <c r="A13" s="12">
        <v>12</v>
      </c>
      <c r="B13" s="20" t="s">
        <v>12</v>
      </c>
      <c r="C13" s="8">
        <v>41</v>
      </c>
      <c r="D13" s="8">
        <v>47</v>
      </c>
      <c r="E13" s="8">
        <v>42</v>
      </c>
      <c r="F13" s="8">
        <v>47</v>
      </c>
      <c r="G13" s="8">
        <v>42</v>
      </c>
      <c r="H13" s="8">
        <f t="shared" si="0"/>
        <v>219</v>
      </c>
      <c r="I13" s="8">
        <f t="shared" si="1"/>
        <v>43.8</v>
      </c>
      <c r="J13" s="8">
        <f t="shared" si="2"/>
        <v>-6</v>
      </c>
      <c r="L13">
        <f t="shared" si="3"/>
        <v>41</v>
      </c>
      <c r="M13">
        <f t="shared" si="4"/>
        <v>47</v>
      </c>
      <c r="N13">
        <f t="shared" si="5"/>
        <v>6</v>
      </c>
    </row>
    <row r="14" spans="1:14" x14ac:dyDescent="0.4">
      <c r="A14" s="12">
        <v>13</v>
      </c>
      <c r="B14" s="20" t="s">
        <v>16</v>
      </c>
      <c r="C14" s="8">
        <v>46</v>
      </c>
      <c r="D14" s="8">
        <v>51</v>
      </c>
      <c r="E14" s="8">
        <v>51</v>
      </c>
      <c r="F14" s="8">
        <v>43</v>
      </c>
      <c r="G14" s="8">
        <v>46</v>
      </c>
      <c r="H14" s="8">
        <f t="shared" si="0"/>
        <v>237</v>
      </c>
      <c r="I14" s="8">
        <f t="shared" si="1"/>
        <v>47.4</v>
      </c>
      <c r="J14" s="8">
        <f t="shared" si="2"/>
        <v>12</v>
      </c>
      <c r="L14">
        <f t="shared" si="3"/>
        <v>43</v>
      </c>
      <c r="M14">
        <f t="shared" si="4"/>
        <v>51</v>
      </c>
      <c r="N14">
        <f t="shared" si="5"/>
        <v>8</v>
      </c>
    </row>
    <row r="15" spans="1:14" x14ac:dyDescent="0.4">
      <c r="B15" s="10" t="s">
        <v>8</v>
      </c>
      <c r="C15" s="17">
        <f>AVERAGE(C2:C14)</f>
        <v>41.92307692307692</v>
      </c>
      <c r="D15" s="17">
        <f t="shared" ref="D15:G15" si="6">AVERAGE(D2:D14)</f>
        <v>42.307692307692307</v>
      </c>
      <c r="E15" s="17">
        <f t="shared" si="6"/>
        <v>42.307692307692307</v>
      </c>
      <c r="F15" s="17">
        <f t="shared" si="6"/>
        <v>41.307692307692307</v>
      </c>
      <c r="G15" s="17">
        <f t="shared" si="6"/>
        <v>41.07692307692308</v>
      </c>
    </row>
    <row r="16" spans="1:14" x14ac:dyDescent="0.4">
      <c r="B16" s="10" t="s">
        <v>45</v>
      </c>
      <c r="C16" s="2">
        <f>MAX(C2:C14)</f>
        <v>46</v>
      </c>
      <c r="D16" s="2">
        <f t="shared" ref="D16:G16" si="7">MAX(D2:D14)</f>
        <v>51</v>
      </c>
      <c r="E16" s="2">
        <f t="shared" si="7"/>
        <v>51</v>
      </c>
      <c r="F16" s="2">
        <f t="shared" si="7"/>
        <v>47</v>
      </c>
      <c r="G16" s="2">
        <f t="shared" si="7"/>
        <v>47</v>
      </c>
    </row>
    <row r="17" spans="2:7" x14ac:dyDescent="0.4">
      <c r="B17" s="10" t="s">
        <v>46</v>
      </c>
      <c r="C17" s="2">
        <f>MIN(C2:C14)</f>
        <v>39</v>
      </c>
      <c r="D17" s="2">
        <f t="shared" ref="D17:G17" si="8">MIN(D2:D14)</f>
        <v>38</v>
      </c>
      <c r="E17" s="2">
        <f t="shared" si="8"/>
        <v>38</v>
      </c>
      <c r="F17" s="2">
        <f t="shared" si="8"/>
        <v>37</v>
      </c>
      <c r="G17" s="2">
        <f t="shared" si="8"/>
        <v>38</v>
      </c>
    </row>
    <row r="18" spans="2:7" x14ac:dyDescent="0.4">
      <c r="B18" s="10" t="s">
        <v>47</v>
      </c>
      <c r="C18" s="2">
        <f>MODE(C2:C14)</f>
        <v>41</v>
      </c>
      <c r="D18" s="2">
        <f t="shared" ref="D18:G18" si="9">MODE(D2:D14)</f>
        <v>41</v>
      </c>
      <c r="E18" s="2">
        <f t="shared" si="9"/>
        <v>42</v>
      </c>
      <c r="F18" s="2">
        <f t="shared" si="9"/>
        <v>41</v>
      </c>
      <c r="G18" s="2">
        <f t="shared" si="9"/>
        <v>40</v>
      </c>
    </row>
    <row r="19" spans="2:7" x14ac:dyDescent="0.4">
      <c r="B19" s="10" t="s">
        <v>44</v>
      </c>
      <c r="C19" s="2">
        <v>7</v>
      </c>
      <c r="D19" s="2">
        <v>10</v>
      </c>
      <c r="E19" s="2">
        <v>11</v>
      </c>
      <c r="F19" s="2">
        <v>10</v>
      </c>
      <c r="G19" s="2">
        <v>12</v>
      </c>
    </row>
  </sheetData>
  <conditionalFormatting sqref="J2:J14">
    <cfRule type="cellIs" dxfId="31" priority="1" operator="greaterThan">
      <formula>0</formula>
    </cfRule>
    <cfRule type="cellIs" dxfId="30" priority="2" operator="lessThan">
      <formula>0</formula>
    </cfRule>
  </conditionalFormatting>
  <hyperlinks>
    <hyperlink ref="B2" location="'Justin Seymour'!A1" display="Justin Seymour" xr:uid="{E2AA13BB-DE6B-43B7-98F5-32F92ED8597A}"/>
    <hyperlink ref="B3" location="'Danny Olejnik'!A1" display="Danny Olejnik" xr:uid="{39FB7BE0-B6DD-435C-8E34-2C59714BE13A}"/>
    <hyperlink ref="B4" location="'Steven Langlois'!A1" display="Steven Langlois" xr:uid="{70765DA1-C484-404C-9999-735FABD9613F}"/>
    <hyperlink ref="B5" location="'Pat Sheridan'!A1" display="Pat Sheridan" xr:uid="{59FA600C-E15F-43B3-BB43-D20880ACB508}"/>
    <hyperlink ref="B6" location="'Anna Wallace'!A1" display="Anna Wallace" xr:uid="{B1535E4A-64B5-4897-8796-902C3C57E909}"/>
    <hyperlink ref="B7" location="'Randy Rice'!A1" display="Randy Rice" xr:uid="{F2CA7379-D152-486D-8114-B594199C280E}"/>
    <hyperlink ref="B8" location="'Brian Coscina'!A1" display="Brian Coscina" xr:uid="{4F58C716-4A13-46C8-8AF3-D8832A4662B3}"/>
    <hyperlink ref="B9" location="'Highlighter Novicki'!A1" display="Highlighter Novicki" xr:uid="{3E6F8CBE-4077-4333-B1F2-E44DC2D747A2}"/>
    <hyperlink ref="B10" location="'Robert Boisvert'!A1" display="Robert Boisvert" xr:uid="{8BE93BB6-E89E-4125-A78D-B45399FD913F}"/>
    <hyperlink ref="B11" location="'Jonah Hurley'!A1" display="Jonah Hurley" xr:uid="{200E1229-A8CD-456B-8438-229CB44F3E25}"/>
    <hyperlink ref="B12" location="'Matt Liles'!A1" display="Matthew Liles" xr:uid="{C3854102-7C59-4632-8FCB-413813885F7C}"/>
    <hyperlink ref="B13" location="'Dylan Koerner'!A1" display="Dylan Koerner" xr:uid="{6952F196-09A5-41EB-BAAB-E0FB66FAF63C}"/>
    <hyperlink ref="B14" location="'Chris Sobers'!A1" display="Chris Sobers" xr:uid="{D445021D-BFA7-4E05-AD55-2DFF126AAAA0}"/>
  </hyperlinks>
  <pageMargins left="0.7" right="0.7" top="0.25" bottom="0.25" header="0.3" footer="0.3"/>
  <pageSetup scale="87" orientation="landscape" r:id="rId1"/>
  <headerFooter>
    <oddHeader xml:space="preserve">&amp;C2013 Odetah Fall Classic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>
      <selection activeCell="F8" sqref="F8"/>
    </sheetView>
  </sheetViews>
  <sheetFormatPr defaultRowHeight="21" x14ac:dyDescent="0.4"/>
  <cols>
    <col min="1" max="1" width="9.33203125" style="2" customWidth="1"/>
    <col min="2" max="2" width="25.88671875" style="2" customWidth="1"/>
    <col min="3" max="3" width="13.88671875" style="2" customWidth="1"/>
    <col min="4" max="4" width="14.6640625" style="2" customWidth="1"/>
    <col min="5" max="5" width="15.88671875" style="2" customWidth="1"/>
    <col min="6" max="6" width="10" style="2" customWidth="1"/>
    <col min="7" max="8" width="15.88671875" style="2" customWidth="1"/>
  </cols>
  <sheetData>
    <row r="1" spans="1:8" x14ac:dyDescent="0.4">
      <c r="A1" s="6" t="s">
        <v>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8</v>
      </c>
      <c r="H1" s="6" t="s">
        <v>9</v>
      </c>
    </row>
    <row r="2" spans="1:8" x14ac:dyDescent="0.4">
      <c r="A2" s="7">
        <v>1</v>
      </c>
      <c r="B2" s="8" t="s">
        <v>14</v>
      </c>
      <c r="C2" s="8">
        <v>40</v>
      </c>
      <c r="D2" s="8">
        <v>40</v>
      </c>
      <c r="E2" s="8">
        <v>38</v>
      </c>
      <c r="F2" s="8">
        <f t="shared" ref="F2:F14" si="0">SUM(C2:E2)</f>
        <v>118</v>
      </c>
      <c r="G2" s="9">
        <f t="shared" ref="G2:G14" si="1">F2/3</f>
        <v>39.333333333333336</v>
      </c>
      <c r="H2" s="8">
        <f t="shared" ref="H2:H14" si="2" xml:space="preserve"> F2 - (45*3)</f>
        <v>-17</v>
      </c>
    </row>
    <row r="3" spans="1:8" x14ac:dyDescent="0.4">
      <c r="A3" s="7">
        <v>2</v>
      </c>
      <c r="B3" s="8" t="s">
        <v>17</v>
      </c>
      <c r="C3" s="8">
        <v>39</v>
      </c>
      <c r="D3" s="8">
        <v>38</v>
      </c>
      <c r="E3" s="8">
        <v>43</v>
      </c>
      <c r="F3" s="8">
        <f t="shared" si="0"/>
        <v>120</v>
      </c>
      <c r="G3" s="9">
        <f t="shared" si="1"/>
        <v>40</v>
      </c>
      <c r="H3" s="8">
        <f t="shared" si="2"/>
        <v>-15</v>
      </c>
    </row>
    <row r="4" spans="1:8" x14ac:dyDescent="0.4">
      <c r="A4" s="7">
        <v>3</v>
      </c>
      <c r="B4" s="8" t="s">
        <v>11</v>
      </c>
      <c r="C4" s="8">
        <v>41</v>
      </c>
      <c r="D4" s="8">
        <v>41</v>
      </c>
      <c r="E4" s="8">
        <v>42</v>
      </c>
      <c r="F4" s="8">
        <f t="shared" si="0"/>
        <v>124</v>
      </c>
      <c r="G4" s="9">
        <f t="shared" si="1"/>
        <v>41.333333333333336</v>
      </c>
      <c r="H4" s="8">
        <f t="shared" si="2"/>
        <v>-11</v>
      </c>
    </row>
    <row r="5" spans="1:8" x14ac:dyDescent="0.4">
      <c r="A5" s="7">
        <v>4</v>
      </c>
      <c r="B5" s="8" t="s">
        <v>13</v>
      </c>
      <c r="C5" s="8">
        <v>43</v>
      </c>
      <c r="D5" s="8">
        <v>41</v>
      </c>
      <c r="E5" s="8">
        <v>40</v>
      </c>
      <c r="F5" s="8">
        <f t="shared" si="0"/>
        <v>124</v>
      </c>
      <c r="G5" s="9">
        <f t="shared" si="1"/>
        <v>41.333333333333336</v>
      </c>
      <c r="H5" s="8">
        <f t="shared" si="2"/>
        <v>-11</v>
      </c>
    </row>
    <row r="6" spans="1:8" x14ac:dyDescent="0.4">
      <c r="A6" s="7">
        <v>5</v>
      </c>
      <c r="B6" s="8" t="s">
        <v>18</v>
      </c>
      <c r="C6" s="8">
        <v>42</v>
      </c>
      <c r="D6" s="8">
        <v>41</v>
      </c>
      <c r="E6" s="8">
        <v>41</v>
      </c>
      <c r="F6" s="8">
        <f t="shared" si="0"/>
        <v>124</v>
      </c>
      <c r="G6" s="9">
        <f t="shared" si="1"/>
        <v>41.333333333333336</v>
      </c>
      <c r="H6" s="8">
        <f t="shared" si="2"/>
        <v>-11</v>
      </c>
    </row>
    <row r="7" spans="1:8" x14ac:dyDescent="0.4">
      <c r="A7" s="7">
        <v>6</v>
      </c>
      <c r="B7" s="8" t="s">
        <v>34</v>
      </c>
      <c r="C7" s="8">
        <v>41</v>
      </c>
      <c r="D7" s="8">
        <v>42</v>
      </c>
      <c r="E7" s="8">
        <v>41</v>
      </c>
      <c r="F7" s="8">
        <f t="shared" si="0"/>
        <v>124</v>
      </c>
      <c r="G7" s="9">
        <f t="shared" si="1"/>
        <v>41.333333333333336</v>
      </c>
      <c r="H7" s="8">
        <f t="shared" si="2"/>
        <v>-11</v>
      </c>
    </row>
    <row r="8" spans="1:8" x14ac:dyDescent="0.4">
      <c r="A8" s="7">
        <v>7</v>
      </c>
      <c r="B8" s="8" t="s">
        <v>15</v>
      </c>
      <c r="C8" s="8">
        <v>41</v>
      </c>
      <c r="D8" s="8">
        <v>42</v>
      </c>
      <c r="E8" s="8">
        <v>42</v>
      </c>
      <c r="F8" s="8">
        <f t="shared" si="0"/>
        <v>125</v>
      </c>
      <c r="G8" s="9">
        <f t="shared" si="1"/>
        <v>41.666666666666664</v>
      </c>
      <c r="H8" s="8">
        <f t="shared" si="2"/>
        <v>-10</v>
      </c>
    </row>
    <row r="9" spans="1:8" x14ac:dyDescent="0.4">
      <c r="A9" s="7">
        <v>8</v>
      </c>
      <c r="B9" s="8" t="s">
        <v>33</v>
      </c>
      <c r="C9" s="8">
        <v>43</v>
      </c>
      <c r="D9" s="8">
        <v>40</v>
      </c>
      <c r="E9" s="8">
        <v>43</v>
      </c>
      <c r="F9" s="8">
        <f t="shared" si="0"/>
        <v>126</v>
      </c>
      <c r="G9" s="9">
        <f t="shared" si="1"/>
        <v>42</v>
      </c>
      <c r="H9" s="8">
        <f t="shared" si="2"/>
        <v>-9</v>
      </c>
    </row>
    <row r="10" spans="1:8" x14ac:dyDescent="0.4">
      <c r="A10" s="7">
        <v>9</v>
      </c>
      <c r="B10" s="8" t="s">
        <v>37</v>
      </c>
      <c r="C10" s="8">
        <v>42</v>
      </c>
      <c r="D10" s="8">
        <v>42</v>
      </c>
      <c r="E10" s="8">
        <v>42</v>
      </c>
      <c r="F10" s="8">
        <f t="shared" si="0"/>
        <v>126</v>
      </c>
      <c r="G10" s="9">
        <f t="shared" si="1"/>
        <v>42</v>
      </c>
      <c r="H10" s="8">
        <f t="shared" si="2"/>
        <v>-9</v>
      </c>
    </row>
    <row r="11" spans="1:8" x14ac:dyDescent="0.4">
      <c r="A11" s="7">
        <v>10</v>
      </c>
      <c r="B11" s="8" t="s">
        <v>10</v>
      </c>
      <c r="C11" s="8">
        <v>42</v>
      </c>
      <c r="D11" s="8">
        <v>41</v>
      </c>
      <c r="E11" s="8">
        <v>44</v>
      </c>
      <c r="F11" s="8">
        <f t="shared" si="0"/>
        <v>127</v>
      </c>
      <c r="G11" s="9">
        <f t="shared" si="1"/>
        <v>42.333333333333336</v>
      </c>
      <c r="H11" s="8">
        <f t="shared" si="2"/>
        <v>-8</v>
      </c>
    </row>
    <row r="12" spans="1:8" x14ac:dyDescent="0.4">
      <c r="A12" s="7">
        <v>11</v>
      </c>
      <c r="B12" s="8" t="s">
        <v>22</v>
      </c>
      <c r="C12" s="8">
        <v>44</v>
      </c>
      <c r="D12" s="8">
        <v>44</v>
      </c>
      <c r="E12" s="8">
        <v>41</v>
      </c>
      <c r="F12" s="8">
        <f t="shared" si="0"/>
        <v>129</v>
      </c>
      <c r="G12" s="9">
        <f t="shared" si="1"/>
        <v>43</v>
      </c>
      <c r="H12" s="8">
        <f t="shared" si="2"/>
        <v>-6</v>
      </c>
    </row>
    <row r="13" spans="1:8" x14ac:dyDescent="0.4">
      <c r="A13" s="7">
        <v>12</v>
      </c>
      <c r="B13" s="8" t="s">
        <v>12</v>
      </c>
      <c r="C13" s="8">
        <v>41</v>
      </c>
      <c r="D13" s="8">
        <v>47</v>
      </c>
      <c r="E13" s="8">
        <v>42</v>
      </c>
      <c r="F13" s="8">
        <f t="shared" si="0"/>
        <v>130</v>
      </c>
      <c r="G13" s="9">
        <f t="shared" si="1"/>
        <v>43.333333333333336</v>
      </c>
      <c r="H13" s="8">
        <f t="shared" si="2"/>
        <v>-5</v>
      </c>
    </row>
    <row r="14" spans="1:8" x14ac:dyDescent="0.4">
      <c r="A14" s="7">
        <v>13</v>
      </c>
      <c r="B14" s="8" t="s">
        <v>16</v>
      </c>
      <c r="C14" s="8">
        <v>46</v>
      </c>
      <c r="D14" s="8">
        <v>51</v>
      </c>
      <c r="E14" s="8">
        <v>51</v>
      </c>
      <c r="F14" s="8">
        <f t="shared" si="0"/>
        <v>148</v>
      </c>
      <c r="G14" s="9">
        <f t="shared" si="1"/>
        <v>49.333333333333336</v>
      </c>
      <c r="H14" s="8">
        <f t="shared" si="2"/>
        <v>13</v>
      </c>
    </row>
  </sheetData>
  <sortState ref="A2:H14">
    <sortCondition ref="F2"/>
  </sortState>
  <conditionalFormatting sqref="H2:H14">
    <cfRule type="cellIs" dxfId="29" priority="1" operator="greaterThan">
      <formula>0</formula>
    </cfRule>
    <cfRule type="cellIs" dxfId="28" priority="2" operator="lessThan">
      <formula>0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zoomScaleNormal="100" workbookViewId="0">
      <selection activeCell="B2" sqref="B2"/>
    </sheetView>
  </sheetViews>
  <sheetFormatPr defaultRowHeight="21" x14ac:dyDescent="0.4"/>
  <cols>
    <col min="1" max="1" width="8" style="2" customWidth="1"/>
    <col min="2" max="2" width="28.109375" style="2" bestFit="1" customWidth="1"/>
    <col min="3" max="5" width="11.5546875" style="2" bestFit="1" customWidth="1"/>
    <col min="6" max="6" width="10.5546875" bestFit="1" customWidth="1"/>
    <col min="9" max="9" width="14.109375" customWidth="1"/>
  </cols>
  <sheetData>
    <row r="1" spans="1:9" ht="18" x14ac:dyDescent="0.3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4</v>
      </c>
      <c r="H1" s="1" t="s">
        <v>8</v>
      </c>
      <c r="I1" s="1" t="s">
        <v>9</v>
      </c>
    </row>
    <row r="2" spans="1:9" ht="23.4" x14ac:dyDescent="0.45">
      <c r="A2" s="4">
        <v>1</v>
      </c>
      <c r="B2" s="16" t="s">
        <v>14</v>
      </c>
      <c r="C2" s="8">
        <v>40</v>
      </c>
      <c r="D2" s="8">
        <v>40</v>
      </c>
      <c r="E2" s="8">
        <v>38</v>
      </c>
      <c r="F2" s="8">
        <v>41</v>
      </c>
      <c r="G2" s="3">
        <f t="shared" ref="G2:G14" si="0">SUM(C2:F2)</f>
        <v>159</v>
      </c>
      <c r="H2" s="3">
        <f t="shared" ref="H2:H14" si="1">G2/4</f>
        <v>39.75</v>
      </c>
      <c r="I2" s="3">
        <f t="shared" ref="I2:I14" si="2" xml:space="preserve"> G2-(45*4)</f>
        <v>-21</v>
      </c>
    </row>
    <row r="3" spans="1:9" ht="23.4" x14ac:dyDescent="0.45">
      <c r="A3" s="4">
        <v>2</v>
      </c>
      <c r="B3" s="16" t="s">
        <v>13</v>
      </c>
      <c r="C3" s="8">
        <v>43</v>
      </c>
      <c r="D3" s="8">
        <v>41</v>
      </c>
      <c r="E3" s="8">
        <v>40</v>
      </c>
      <c r="F3" s="8">
        <v>39</v>
      </c>
      <c r="G3" s="3">
        <f t="shared" si="0"/>
        <v>163</v>
      </c>
      <c r="H3" s="3">
        <f t="shared" si="1"/>
        <v>40.75</v>
      </c>
      <c r="I3" s="3">
        <f t="shared" si="2"/>
        <v>-17</v>
      </c>
    </row>
    <row r="4" spans="1:9" ht="23.4" x14ac:dyDescent="0.45">
      <c r="A4" s="4">
        <v>3</v>
      </c>
      <c r="B4" s="16" t="s">
        <v>37</v>
      </c>
      <c r="C4" s="8">
        <v>42</v>
      </c>
      <c r="D4" s="8">
        <v>42</v>
      </c>
      <c r="E4" s="8">
        <v>42</v>
      </c>
      <c r="F4" s="8">
        <v>37</v>
      </c>
      <c r="G4" s="3">
        <f t="shared" si="0"/>
        <v>163</v>
      </c>
      <c r="H4" s="3">
        <f t="shared" si="1"/>
        <v>40.75</v>
      </c>
      <c r="I4" s="3">
        <f t="shared" si="2"/>
        <v>-17</v>
      </c>
    </row>
    <row r="5" spans="1:9" ht="23.4" x14ac:dyDescent="0.45">
      <c r="A5" s="4">
        <v>4</v>
      </c>
      <c r="B5" s="16" t="s">
        <v>15</v>
      </c>
      <c r="C5" s="8">
        <v>41</v>
      </c>
      <c r="D5" s="8">
        <v>42</v>
      </c>
      <c r="E5" s="8">
        <v>42</v>
      </c>
      <c r="F5" s="8">
        <v>39</v>
      </c>
      <c r="G5" s="3">
        <f t="shared" si="0"/>
        <v>164</v>
      </c>
      <c r="H5" s="3">
        <f t="shared" si="1"/>
        <v>41</v>
      </c>
      <c r="I5" s="3">
        <f t="shared" si="2"/>
        <v>-16</v>
      </c>
    </row>
    <row r="6" spans="1:9" ht="23.4" x14ac:dyDescent="0.45">
      <c r="A6" s="4">
        <v>5</v>
      </c>
      <c r="B6" s="15" t="s">
        <v>10</v>
      </c>
      <c r="C6" s="8">
        <v>42</v>
      </c>
      <c r="D6" s="8">
        <v>41</v>
      </c>
      <c r="E6" s="8">
        <v>44</v>
      </c>
      <c r="F6" s="8">
        <v>38</v>
      </c>
      <c r="G6" s="3">
        <f t="shared" si="0"/>
        <v>165</v>
      </c>
      <c r="H6" s="3">
        <f t="shared" si="1"/>
        <v>41.25</v>
      </c>
      <c r="I6" s="3">
        <f t="shared" si="2"/>
        <v>-15</v>
      </c>
    </row>
    <row r="7" spans="1:9" ht="23.4" x14ac:dyDescent="0.45">
      <c r="A7" s="4">
        <v>6</v>
      </c>
      <c r="B7" s="15" t="s">
        <v>11</v>
      </c>
      <c r="C7" s="8">
        <v>41</v>
      </c>
      <c r="D7" s="8">
        <v>41</v>
      </c>
      <c r="E7" s="8">
        <v>42</v>
      </c>
      <c r="F7" s="8">
        <v>41</v>
      </c>
      <c r="G7" s="3">
        <f t="shared" si="0"/>
        <v>165</v>
      </c>
      <c r="H7" s="3">
        <f t="shared" si="1"/>
        <v>41.25</v>
      </c>
      <c r="I7" s="3">
        <f t="shared" si="2"/>
        <v>-15</v>
      </c>
    </row>
    <row r="8" spans="1:9" ht="23.4" x14ac:dyDescent="0.45">
      <c r="A8" s="4">
        <v>7</v>
      </c>
      <c r="B8" s="15" t="s">
        <v>17</v>
      </c>
      <c r="C8" s="8">
        <v>39</v>
      </c>
      <c r="D8" s="8">
        <v>38</v>
      </c>
      <c r="E8" s="8">
        <v>43</v>
      </c>
      <c r="F8" s="8">
        <v>45</v>
      </c>
      <c r="G8" s="3">
        <f t="shared" si="0"/>
        <v>165</v>
      </c>
      <c r="H8" s="3">
        <f t="shared" si="1"/>
        <v>41.25</v>
      </c>
      <c r="I8" s="3">
        <f t="shared" si="2"/>
        <v>-15</v>
      </c>
    </row>
    <row r="9" spans="1:9" ht="23.4" x14ac:dyDescent="0.45">
      <c r="A9" s="4">
        <v>8</v>
      </c>
      <c r="B9" s="15" t="s">
        <v>18</v>
      </c>
      <c r="C9" s="8">
        <v>42</v>
      </c>
      <c r="D9" s="8">
        <v>41</v>
      </c>
      <c r="E9" s="8">
        <v>41</v>
      </c>
      <c r="F9" s="8">
        <v>41</v>
      </c>
      <c r="G9" s="3">
        <f t="shared" si="0"/>
        <v>165</v>
      </c>
      <c r="H9" s="3">
        <f t="shared" si="1"/>
        <v>41.25</v>
      </c>
      <c r="I9" s="3">
        <f t="shared" si="2"/>
        <v>-15</v>
      </c>
    </row>
    <row r="10" spans="1:9" ht="23.4" x14ac:dyDescent="0.45">
      <c r="A10" s="4">
        <v>9</v>
      </c>
      <c r="B10" s="14" t="s">
        <v>34</v>
      </c>
      <c r="C10" s="8">
        <v>41</v>
      </c>
      <c r="D10" s="8">
        <v>42</v>
      </c>
      <c r="E10" s="8">
        <v>41</v>
      </c>
      <c r="F10" s="8">
        <v>41</v>
      </c>
      <c r="G10" s="3">
        <f t="shared" si="0"/>
        <v>165</v>
      </c>
      <c r="H10" s="3">
        <f t="shared" si="1"/>
        <v>41.25</v>
      </c>
      <c r="I10" s="3">
        <f t="shared" si="2"/>
        <v>-15</v>
      </c>
    </row>
    <row r="11" spans="1:9" ht="23.4" x14ac:dyDescent="0.45">
      <c r="A11" s="4">
        <v>10</v>
      </c>
      <c r="B11" s="14" t="s">
        <v>33</v>
      </c>
      <c r="C11" s="8">
        <v>43</v>
      </c>
      <c r="D11" s="8">
        <v>40</v>
      </c>
      <c r="E11" s="8">
        <v>43</v>
      </c>
      <c r="F11" s="8">
        <v>40</v>
      </c>
      <c r="G11" s="3">
        <f t="shared" si="0"/>
        <v>166</v>
      </c>
      <c r="H11" s="3">
        <f t="shared" si="1"/>
        <v>41.5</v>
      </c>
      <c r="I11" s="3">
        <f t="shared" si="2"/>
        <v>-14</v>
      </c>
    </row>
    <row r="12" spans="1:9" ht="23.4" x14ac:dyDescent="0.45">
      <c r="A12" s="4">
        <v>11</v>
      </c>
      <c r="B12" s="13" t="s">
        <v>22</v>
      </c>
      <c r="C12" s="8">
        <v>44</v>
      </c>
      <c r="D12" s="8">
        <v>44</v>
      </c>
      <c r="E12" s="8">
        <v>41</v>
      </c>
      <c r="F12" s="8">
        <v>45</v>
      </c>
      <c r="G12" s="3">
        <f t="shared" si="0"/>
        <v>174</v>
      </c>
      <c r="H12" s="3">
        <f t="shared" si="1"/>
        <v>43.5</v>
      </c>
      <c r="I12" s="3">
        <f t="shared" si="2"/>
        <v>-6</v>
      </c>
    </row>
    <row r="13" spans="1:9" ht="23.4" x14ac:dyDescent="0.45">
      <c r="A13" s="4">
        <v>12</v>
      </c>
      <c r="B13" s="13" t="s">
        <v>12</v>
      </c>
      <c r="C13" s="8">
        <v>41</v>
      </c>
      <c r="D13" s="8">
        <v>47</v>
      </c>
      <c r="E13" s="8">
        <v>42</v>
      </c>
      <c r="F13" s="8">
        <v>47</v>
      </c>
      <c r="G13" s="3">
        <f t="shared" si="0"/>
        <v>177</v>
      </c>
      <c r="H13" s="3">
        <f t="shared" si="1"/>
        <v>44.25</v>
      </c>
      <c r="I13" s="3">
        <f t="shared" si="2"/>
        <v>-3</v>
      </c>
    </row>
    <row r="14" spans="1:9" ht="23.4" x14ac:dyDescent="0.45">
      <c r="A14" s="4">
        <v>13</v>
      </c>
      <c r="B14" s="13" t="s">
        <v>16</v>
      </c>
      <c r="C14" s="8">
        <v>46</v>
      </c>
      <c r="D14" s="8">
        <v>51</v>
      </c>
      <c r="E14" s="8">
        <v>51</v>
      </c>
      <c r="F14" s="8">
        <v>43</v>
      </c>
      <c r="G14" s="3">
        <f t="shared" si="0"/>
        <v>191</v>
      </c>
      <c r="H14" s="3">
        <f t="shared" si="1"/>
        <v>47.75</v>
      </c>
      <c r="I14" s="3">
        <f t="shared" si="2"/>
        <v>11</v>
      </c>
    </row>
  </sheetData>
  <sortState ref="A2:I14">
    <sortCondition ref="G2"/>
  </sortState>
  <conditionalFormatting sqref="I2:I14">
    <cfRule type="cellIs" dxfId="27" priority="1" operator="greaterThan">
      <formula>0</formula>
    </cfRule>
    <cfRule type="cellIs" dxfId="26" priority="2" operator="lessThan">
      <formula>0</formula>
    </cfRule>
  </conditionalFormatting>
  <pageMargins left="0.7" right="0.7" top="0.25" bottom="0.25" header="0.3" footer="0.3"/>
  <pageSetup orientation="landscape" r:id="rId1"/>
  <headerFooter>
    <oddHeader xml:space="preserve">&amp;C2013 Odetah Fall Classic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E327-407C-44A7-91A9-ED13115B6CF9}">
  <dimension ref="A1:L20"/>
  <sheetViews>
    <sheetView workbookViewId="0">
      <selection activeCell="D27" sqref="D27"/>
    </sheetView>
  </sheetViews>
  <sheetFormatPr defaultRowHeight="14.4" x14ac:dyDescent="0.3"/>
  <cols>
    <col min="2" max="2" width="11.44140625" bestFit="1" customWidth="1"/>
    <col min="3" max="3" width="12" bestFit="1" customWidth="1"/>
    <col min="4" max="4" width="11.44140625" bestFit="1" customWidth="1"/>
    <col min="5" max="5" width="11.44140625" customWidth="1"/>
    <col min="6" max="6" width="11.44140625" bestFit="1" customWidth="1"/>
    <col min="7" max="7" width="11.44140625" customWidth="1"/>
    <col min="8" max="8" width="11.44140625" bestFit="1" customWidth="1"/>
    <col min="9" max="9" width="11.44140625" customWidth="1"/>
    <col min="10" max="10" width="11.44140625" bestFit="1" customWidth="1"/>
    <col min="11" max="11" width="11.44140625" customWidth="1"/>
    <col min="12" max="12" width="12.88671875" bestFit="1" customWidth="1"/>
  </cols>
  <sheetData>
    <row r="1" spans="1:12" ht="21" x14ac:dyDescent="0.4">
      <c r="B1" s="6" t="s">
        <v>1</v>
      </c>
      <c r="C1" s="21" t="s">
        <v>51</v>
      </c>
      <c r="D1" s="6" t="s">
        <v>2</v>
      </c>
      <c r="E1" s="21" t="s">
        <v>52</v>
      </c>
      <c r="F1" s="6" t="s">
        <v>3</v>
      </c>
      <c r="G1" s="21" t="s">
        <v>54</v>
      </c>
      <c r="H1" s="6" t="s">
        <v>5</v>
      </c>
      <c r="I1" s="21" t="s">
        <v>55</v>
      </c>
      <c r="J1" s="6" t="s">
        <v>6</v>
      </c>
      <c r="K1" s="21" t="s">
        <v>56</v>
      </c>
      <c r="L1" s="21" t="s">
        <v>53</v>
      </c>
    </row>
    <row r="2" spans="1:12" x14ac:dyDescent="0.3">
      <c r="A2">
        <v>1</v>
      </c>
      <c r="B2">
        <f>SUM('Justin Seymour'!B2+'Danny Olejnik'!B2+'Steven Langlois'!B2+'Pat Sheridan'!B2+'Randy Rice'!B2+'Brian Coscina'!B2+'Highlighter Novicki'!B2+'Robert Boisvert'!B2+'Anna Wallace'!B2+'Jonah Hurley'!B2+'Matt Liles'!B2+'Dylan Koerner'!B2+'Chris Sobers'!B2)</f>
        <v>27</v>
      </c>
      <c r="C2" s="22">
        <f>B2/13</f>
        <v>2.0769230769230771</v>
      </c>
      <c r="D2">
        <f>SUM('Justin Seymour'!C2+'Danny Olejnik'!C2+'Steven Langlois'!C2+'Pat Sheridan'!C2+'Randy Rice'!C2+'Brian Coscina'!C2+'Highlighter Novicki'!C2+'Robert Boisvert'!C2+'Anna Wallace'!C2+'Jonah Hurley'!C2+'Matt Liles'!C2+'Dylan Koerner'!C2+'Chris Sobers'!C2)</f>
        <v>27</v>
      </c>
      <c r="E2" s="22">
        <f>D2/13</f>
        <v>2.0769230769230771</v>
      </c>
      <c r="F2">
        <f>SUM('Justin Seymour'!D2+'Danny Olejnik'!D2+'Steven Langlois'!D2+'Pat Sheridan'!D2+'Randy Rice'!D2+'Brian Coscina'!D2+'Highlighter Novicki'!D2+'Robert Boisvert'!D2+'Anna Wallace'!D2+'Jonah Hurley'!D2+'Matt Liles'!D2+'Dylan Koerner'!D2+'Chris Sobers'!D2)</f>
        <v>27</v>
      </c>
      <c r="G2" s="22">
        <f>F2/13</f>
        <v>2.0769230769230771</v>
      </c>
      <c r="H2">
        <f>SUM('Justin Seymour'!E2+'Danny Olejnik'!E2+'Steven Langlois'!E2+'Pat Sheridan'!E2+'Randy Rice'!E2+'Brian Coscina'!E2+'Highlighter Novicki'!E2+'Robert Boisvert'!E2+'Anna Wallace'!E2+'Jonah Hurley'!E2+'Matt Liles'!E2+'Dylan Koerner'!E2+'Chris Sobers'!E2)</f>
        <v>27</v>
      </c>
      <c r="I2" s="22">
        <f>H2/13</f>
        <v>2.0769230769230771</v>
      </c>
      <c r="J2">
        <f>SUM('Justin Seymour'!F2+'Danny Olejnik'!F2+'Steven Langlois'!F2+'Pat Sheridan'!F2+'Randy Rice'!F2+'Brian Coscina'!F2+'Highlighter Novicki'!F2+'Robert Boisvert'!F2+'Anna Wallace'!F2+'Jonah Hurley'!F2+'Matt Liles'!F2+'Dylan Koerner'!F2+'Chris Sobers'!F2)</f>
        <v>26</v>
      </c>
      <c r="K2" s="22">
        <f>J2/13</f>
        <v>2</v>
      </c>
      <c r="L2" s="22">
        <f>(B2+D2+F2+H2+J2)/65</f>
        <v>2.0615384615384613</v>
      </c>
    </row>
    <row r="3" spans="1:12" x14ac:dyDescent="0.3">
      <c r="A3">
        <v>2</v>
      </c>
      <c r="B3">
        <f>SUM('Justin Seymour'!B3+'Danny Olejnik'!B3+'Steven Langlois'!B3+'Pat Sheridan'!B3+'Randy Rice'!B3+'Brian Coscina'!B3+'Highlighter Novicki'!B3+'Robert Boisvert'!B3+'Anna Wallace'!B3+'Jonah Hurley'!B3+'Matt Liles'!B3+'Dylan Koerner'!B3+'Chris Sobers'!B3)</f>
        <v>28</v>
      </c>
      <c r="C3" s="22">
        <f t="shared" ref="C3:C19" si="0">B3/13</f>
        <v>2.1538461538461537</v>
      </c>
      <c r="D3">
        <f>SUM('Justin Seymour'!C3+'Danny Olejnik'!C3+'Steven Langlois'!C3+'Pat Sheridan'!C3+'Randy Rice'!C3+'Brian Coscina'!C3+'Highlighter Novicki'!C3+'Robert Boisvert'!C3+'Anna Wallace'!C3+'Jonah Hurley'!C3+'Matt Liles'!C3+'Dylan Koerner'!C3+'Chris Sobers'!C3)</f>
        <v>26</v>
      </c>
      <c r="E3" s="22">
        <f t="shared" ref="E3:E20" si="1">D3/13</f>
        <v>2</v>
      </c>
      <c r="F3">
        <f>SUM('Justin Seymour'!D3+'Danny Olejnik'!D3+'Steven Langlois'!D3+'Pat Sheridan'!D3+'Randy Rice'!D3+'Brian Coscina'!D3+'Highlighter Novicki'!D3+'Robert Boisvert'!D3+'Anna Wallace'!D3+'Jonah Hurley'!D3+'Matt Liles'!D3+'Dylan Koerner'!D3+'Chris Sobers'!D3)</f>
        <v>26</v>
      </c>
      <c r="G3" s="22">
        <f t="shared" ref="G3:G20" si="2">F3/13</f>
        <v>2</v>
      </c>
      <c r="H3">
        <f>SUM('Justin Seymour'!E3+'Danny Olejnik'!E3+'Steven Langlois'!E3+'Pat Sheridan'!E3+'Randy Rice'!E3+'Brian Coscina'!E3+'Highlighter Novicki'!E3+'Robert Boisvert'!E3+'Anna Wallace'!E3+'Jonah Hurley'!E3+'Matt Liles'!E3+'Dylan Koerner'!E3+'Chris Sobers'!E3)</f>
        <v>26</v>
      </c>
      <c r="I3" s="22">
        <f t="shared" ref="I3:I20" si="3">H3/13</f>
        <v>2</v>
      </c>
      <c r="J3">
        <f>SUM('Justin Seymour'!F3+'Danny Olejnik'!F3+'Steven Langlois'!F3+'Pat Sheridan'!F3+'Randy Rice'!F3+'Brian Coscina'!F3+'Highlighter Novicki'!F3+'Robert Boisvert'!F3+'Anna Wallace'!F3+'Jonah Hurley'!F3+'Matt Liles'!F3+'Dylan Koerner'!F3+'Chris Sobers'!F3)</f>
        <v>25</v>
      </c>
      <c r="K3" s="22">
        <f t="shared" ref="K3:K20" si="4">J3/13</f>
        <v>1.9230769230769231</v>
      </c>
      <c r="L3" s="22">
        <f t="shared" ref="L3:L19" si="5">(B3+D3+F3+H3+J3)/65</f>
        <v>2.0153846153846153</v>
      </c>
    </row>
    <row r="4" spans="1:12" x14ac:dyDescent="0.3">
      <c r="A4">
        <v>3</v>
      </c>
      <c r="B4">
        <f>SUM('Justin Seymour'!B4+'Danny Olejnik'!B4+'Steven Langlois'!B4+'Pat Sheridan'!B4+'Randy Rice'!B4+'Brian Coscina'!B4+'Highlighter Novicki'!B4+'Robert Boisvert'!B4+'Anna Wallace'!B4+'Jonah Hurley'!B4+'Matt Liles'!B4+'Dylan Koerner'!B4+'Chris Sobers'!B4)</f>
        <v>30</v>
      </c>
      <c r="C4" s="22">
        <f t="shared" si="0"/>
        <v>2.3076923076923075</v>
      </c>
      <c r="D4">
        <f>SUM('Justin Seymour'!C4+'Danny Olejnik'!C4+'Steven Langlois'!C4+'Pat Sheridan'!C4+'Randy Rice'!C4+'Brian Coscina'!C4+'Highlighter Novicki'!C4+'Robert Boisvert'!C4+'Anna Wallace'!C4+'Jonah Hurley'!C4+'Matt Liles'!C4+'Dylan Koerner'!C4+'Chris Sobers'!C4)</f>
        <v>29</v>
      </c>
      <c r="E4" s="22">
        <f t="shared" si="1"/>
        <v>2.2307692307692308</v>
      </c>
      <c r="F4">
        <f>SUM('Justin Seymour'!D4+'Danny Olejnik'!D4+'Steven Langlois'!D4+'Pat Sheridan'!D4+'Randy Rice'!D4+'Brian Coscina'!D4+'Highlighter Novicki'!D4+'Robert Boisvert'!D4+'Anna Wallace'!D4+'Jonah Hurley'!D4+'Matt Liles'!D4+'Dylan Koerner'!D4+'Chris Sobers'!D4)</f>
        <v>27</v>
      </c>
      <c r="G4" s="22">
        <f t="shared" si="2"/>
        <v>2.0769230769230771</v>
      </c>
      <c r="H4">
        <f>SUM('Justin Seymour'!E4+'Danny Olejnik'!E4+'Steven Langlois'!E4+'Pat Sheridan'!E4+'Randy Rice'!E4+'Brian Coscina'!E4+'Highlighter Novicki'!E4+'Robert Boisvert'!E4+'Anna Wallace'!E4+'Jonah Hurley'!E4+'Matt Liles'!E4+'Dylan Koerner'!E4+'Chris Sobers'!E4)</f>
        <v>28</v>
      </c>
      <c r="I4" s="22">
        <f t="shared" si="3"/>
        <v>2.1538461538461537</v>
      </c>
      <c r="J4">
        <f>SUM('Justin Seymour'!F4+'Danny Olejnik'!F4+'Steven Langlois'!F4+'Pat Sheridan'!F4+'Randy Rice'!F4+'Brian Coscina'!F4+'Highlighter Novicki'!F4+'Robert Boisvert'!F4+'Anna Wallace'!F4+'Jonah Hurley'!F4+'Matt Liles'!F4+'Dylan Koerner'!F4+'Chris Sobers'!F4)</f>
        <v>28</v>
      </c>
      <c r="K4" s="22">
        <f t="shared" si="4"/>
        <v>2.1538461538461537</v>
      </c>
      <c r="L4" s="22">
        <f t="shared" si="5"/>
        <v>2.1846153846153844</v>
      </c>
    </row>
    <row r="5" spans="1:12" x14ac:dyDescent="0.3">
      <c r="A5">
        <v>4</v>
      </c>
      <c r="B5">
        <f>SUM('Justin Seymour'!B5+'Danny Olejnik'!B5+'Steven Langlois'!B5+'Pat Sheridan'!B5+'Randy Rice'!B5+'Brian Coscina'!B5+'Highlighter Novicki'!B5+'Robert Boisvert'!B5+'Anna Wallace'!B5+'Jonah Hurley'!B5+'Matt Liles'!B5+'Dylan Koerner'!B5+'Chris Sobers'!B5)</f>
        <v>29</v>
      </c>
      <c r="C5" s="22">
        <f t="shared" si="0"/>
        <v>2.2307692307692308</v>
      </c>
      <c r="D5">
        <f>SUM('Justin Seymour'!C5+'Danny Olejnik'!C5+'Steven Langlois'!C5+'Pat Sheridan'!C5+'Randy Rice'!C5+'Brian Coscina'!C5+'Highlighter Novicki'!C5+'Robert Boisvert'!C5+'Anna Wallace'!C5+'Jonah Hurley'!C5+'Matt Liles'!C5+'Dylan Koerner'!C5+'Chris Sobers'!C5)</f>
        <v>26</v>
      </c>
      <c r="E5" s="22">
        <f t="shared" si="1"/>
        <v>2</v>
      </c>
      <c r="F5">
        <f>SUM('Justin Seymour'!D5+'Danny Olejnik'!D5+'Steven Langlois'!D5+'Pat Sheridan'!D5+'Randy Rice'!D5+'Brian Coscina'!D5+'Highlighter Novicki'!D5+'Robert Boisvert'!D5+'Anna Wallace'!D5+'Jonah Hurley'!D5+'Matt Liles'!D5+'Dylan Koerner'!D5+'Chris Sobers'!D5)</f>
        <v>28</v>
      </c>
      <c r="G5" s="22">
        <f t="shared" si="2"/>
        <v>2.1538461538461537</v>
      </c>
      <c r="H5">
        <f>SUM('Justin Seymour'!E5+'Danny Olejnik'!E5+'Steven Langlois'!E5+'Pat Sheridan'!E5+'Randy Rice'!E5+'Brian Coscina'!E5+'Highlighter Novicki'!E5+'Robert Boisvert'!E5+'Anna Wallace'!E5+'Jonah Hurley'!E5+'Matt Liles'!E5+'Dylan Koerner'!E5+'Chris Sobers'!E5)</f>
        <v>31</v>
      </c>
      <c r="I5" s="22">
        <f t="shared" si="3"/>
        <v>2.3846153846153846</v>
      </c>
      <c r="J5">
        <f>SUM('Justin Seymour'!F5+'Danny Olejnik'!F5+'Steven Langlois'!F5+'Pat Sheridan'!F5+'Randy Rice'!F5+'Brian Coscina'!F5+'Highlighter Novicki'!F5+'Robert Boisvert'!F5+'Anna Wallace'!F5+'Jonah Hurley'!F5+'Matt Liles'!F5+'Dylan Koerner'!F5+'Chris Sobers'!F5)</f>
        <v>28</v>
      </c>
      <c r="K5" s="22">
        <f t="shared" si="4"/>
        <v>2.1538461538461537</v>
      </c>
      <c r="L5" s="22">
        <f t="shared" si="5"/>
        <v>2.1846153846153844</v>
      </c>
    </row>
    <row r="6" spans="1:12" x14ac:dyDescent="0.3">
      <c r="A6">
        <v>5</v>
      </c>
      <c r="B6">
        <f>SUM('Justin Seymour'!B6+'Danny Olejnik'!B6+'Steven Langlois'!B6+'Pat Sheridan'!B6+'Randy Rice'!B6+'Brian Coscina'!B6+'Highlighter Novicki'!B6+'Robert Boisvert'!B6+'Anna Wallace'!B6+'Jonah Hurley'!B6+'Matt Liles'!B6+'Dylan Koerner'!B6+'Chris Sobers'!B6)</f>
        <v>27</v>
      </c>
      <c r="C6" s="22">
        <f t="shared" si="0"/>
        <v>2.0769230769230771</v>
      </c>
      <c r="D6">
        <f>SUM('Justin Seymour'!C6+'Danny Olejnik'!C6+'Steven Langlois'!C6+'Pat Sheridan'!C6+'Randy Rice'!C6+'Brian Coscina'!C6+'Highlighter Novicki'!C6+'Robert Boisvert'!C6+'Anna Wallace'!C6+'Jonah Hurley'!C6+'Matt Liles'!C6+'Dylan Koerner'!C6+'Chris Sobers'!C6)</f>
        <v>29</v>
      </c>
      <c r="E6" s="22">
        <f t="shared" si="1"/>
        <v>2.2307692307692308</v>
      </c>
      <c r="F6">
        <f>SUM('Justin Seymour'!D6+'Danny Olejnik'!D6+'Steven Langlois'!D6+'Pat Sheridan'!D6+'Randy Rice'!D6+'Brian Coscina'!D6+'Highlighter Novicki'!D6+'Robert Boisvert'!D6+'Anna Wallace'!D6+'Jonah Hurley'!D6+'Matt Liles'!D6+'Dylan Koerner'!D6+'Chris Sobers'!D6)</f>
        <v>26</v>
      </c>
      <c r="G6" s="22">
        <f t="shared" si="2"/>
        <v>2</v>
      </c>
      <c r="H6">
        <f>SUM('Justin Seymour'!E6+'Danny Olejnik'!E6+'Steven Langlois'!E6+'Pat Sheridan'!E6+'Randy Rice'!E6+'Brian Coscina'!E6+'Highlighter Novicki'!E6+'Robert Boisvert'!E6+'Anna Wallace'!E6+'Jonah Hurley'!E6+'Matt Liles'!E6+'Dylan Koerner'!E6+'Chris Sobers'!E6)</f>
        <v>26</v>
      </c>
      <c r="I6" s="22">
        <f t="shared" si="3"/>
        <v>2</v>
      </c>
      <c r="J6">
        <f>SUM('Justin Seymour'!F6+'Danny Olejnik'!F6+'Steven Langlois'!F6+'Pat Sheridan'!F6+'Randy Rice'!F6+'Brian Coscina'!F6+'Highlighter Novicki'!F6+'Robert Boisvert'!F6+'Anna Wallace'!F6+'Jonah Hurley'!F6+'Matt Liles'!F6+'Dylan Koerner'!F6+'Chris Sobers'!F6)</f>
        <v>26</v>
      </c>
      <c r="K6" s="22">
        <f t="shared" si="4"/>
        <v>2</v>
      </c>
      <c r="L6" s="22">
        <f t="shared" si="5"/>
        <v>2.0615384615384613</v>
      </c>
    </row>
    <row r="7" spans="1:12" x14ac:dyDescent="0.3">
      <c r="A7">
        <v>6</v>
      </c>
      <c r="B7">
        <f>SUM('Justin Seymour'!B7+'Danny Olejnik'!B7+'Steven Langlois'!B7+'Pat Sheridan'!B7+'Randy Rice'!B7+'Brian Coscina'!B7+'Highlighter Novicki'!B7+'Robert Boisvert'!B7+'Anna Wallace'!B7+'Jonah Hurley'!B7+'Matt Liles'!B7+'Dylan Koerner'!B7+'Chris Sobers'!B7)</f>
        <v>31</v>
      </c>
      <c r="C7" s="22">
        <f t="shared" si="0"/>
        <v>2.3846153846153846</v>
      </c>
      <c r="D7">
        <f>SUM('Justin Seymour'!C7+'Danny Olejnik'!C7+'Steven Langlois'!C7+'Pat Sheridan'!C7+'Randy Rice'!C7+'Brian Coscina'!C7+'Highlighter Novicki'!C7+'Robert Boisvert'!C7+'Anna Wallace'!C7+'Jonah Hurley'!C7+'Matt Liles'!C7+'Dylan Koerner'!C7+'Chris Sobers'!C7)</f>
        <v>27</v>
      </c>
      <c r="E7" s="22">
        <f t="shared" si="1"/>
        <v>2.0769230769230771</v>
      </c>
      <c r="F7">
        <f>SUM('Justin Seymour'!D7+'Danny Olejnik'!D7+'Steven Langlois'!D7+'Pat Sheridan'!D7+'Randy Rice'!D7+'Brian Coscina'!D7+'Highlighter Novicki'!D7+'Robert Boisvert'!D7+'Anna Wallace'!D7+'Jonah Hurley'!D7+'Matt Liles'!D7+'Dylan Koerner'!D7+'Chris Sobers'!D7)</f>
        <v>31</v>
      </c>
      <c r="G7" s="22">
        <f t="shared" si="2"/>
        <v>2.3846153846153846</v>
      </c>
      <c r="H7">
        <f>SUM('Justin Seymour'!E7+'Danny Olejnik'!E7+'Steven Langlois'!E7+'Pat Sheridan'!E7+'Randy Rice'!E7+'Brian Coscina'!E7+'Highlighter Novicki'!E7+'Robert Boisvert'!E7+'Anna Wallace'!E7+'Jonah Hurley'!E7+'Matt Liles'!E7+'Dylan Koerner'!E7+'Chris Sobers'!E7)</f>
        <v>35</v>
      </c>
      <c r="I7" s="22">
        <f t="shared" si="3"/>
        <v>2.6923076923076925</v>
      </c>
      <c r="J7">
        <f>SUM('Justin Seymour'!F7+'Danny Olejnik'!F7+'Steven Langlois'!F7+'Pat Sheridan'!F7+'Randy Rice'!F7+'Brian Coscina'!F7+'Highlighter Novicki'!F7+'Robert Boisvert'!F7+'Anna Wallace'!F7+'Jonah Hurley'!F7+'Matt Liles'!F7+'Dylan Koerner'!F7+'Chris Sobers'!F7)</f>
        <v>33</v>
      </c>
      <c r="K7" s="22">
        <f t="shared" si="4"/>
        <v>2.5384615384615383</v>
      </c>
      <c r="L7" s="22">
        <f t="shared" si="5"/>
        <v>2.4153846153846152</v>
      </c>
    </row>
    <row r="8" spans="1:12" x14ac:dyDescent="0.3">
      <c r="A8">
        <v>7</v>
      </c>
      <c r="B8">
        <f>SUM('Justin Seymour'!B8+'Danny Olejnik'!B8+'Steven Langlois'!B8+'Pat Sheridan'!B8+'Randy Rice'!B8+'Brian Coscina'!B8+'Highlighter Novicki'!B8+'Robert Boisvert'!B8+'Anna Wallace'!B8+'Jonah Hurley'!B8+'Matt Liles'!B8+'Dylan Koerner'!B8+'Chris Sobers'!B8)</f>
        <v>37</v>
      </c>
      <c r="C8" s="22">
        <f t="shared" si="0"/>
        <v>2.8461538461538463</v>
      </c>
      <c r="D8">
        <f>SUM('Justin Seymour'!C8+'Danny Olejnik'!C8+'Steven Langlois'!C8+'Pat Sheridan'!C8+'Randy Rice'!C8+'Brian Coscina'!C8+'Highlighter Novicki'!C8+'Robert Boisvert'!C8+'Anna Wallace'!C8+'Jonah Hurley'!C8+'Matt Liles'!C8+'Dylan Koerner'!C8+'Chris Sobers'!C8)</f>
        <v>51</v>
      </c>
      <c r="E8" s="22">
        <f t="shared" si="1"/>
        <v>3.9230769230769229</v>
      </c>
      <c r="F8">
        <f>SUM('Justin Seymour'!D8+'Danny Olejnik'!D8+'Steven Langlois'!D8+'Pat Sheridan'!D8+'Randy Rice'!D8+'Brian Coscina'!D8+'Highlighter Novicki'!D8+'Robert Boisvert'!D8+'Anna Wallace'!D8+'Jonah Hurley'!D8+'Matt Liles'!D8+'Dylan Koerner'!D8+'Chris Sobers'!D8)</f>
        <v>41</v>
      </c>
      <c r="G8" s="22">
        <f t="shared" si="2"/>
        <v>3.1538461538461537</v>
      </c>
      <c r="H8">
        <f>SUM('Justin Seymour'!E8+'Danny Olejnik'!E8+'Steven Langlois'!E8+'Pat Sheridan'!E8+'Randy Rice'!E8+'Brian Coscina'!E8+'Highlighter Novicki'!E8+'Robert Boisvert'!E8+'Anna Wallace'!E8+'Jonah Hurley'!E8+'Matt Liles'!E8+'Dylan Koerner'!E8+'Chris Sobers'!E8)</f>
        <v>38</v>
      </c>
      <c r="I8" s="22">
        <f t="shared" si="3"/>
        <v>2.9230769230769229</v>
      </c>
      <c r="J8">
        <f>SUM('Justin Seymour'!F8+'Danny Olejnik'!F8+'Steven Langlois'!F8+'Pat Sheridan'!F8+'Randy Rice'!F8+'Brian Coscina'!F8+'Highlighter Novicki'!F8+'Robert Boisvert'!F8+'Anna Wallace'!F8+'Jonah Hurley'!F8+'Matt Liles'!F8+'Dylan Koerner'!F8+'Chris Sobers'!F8)</f>
        <v>43</v>
      </c>
      <c r="K8" s="22">
        <f t="shared" si="4"/>
        <v>3.3076923076923075</v>
      </c>
      <c r="L8" s="22">
        <f t="shared" si="5"/>
        <v>3.2307692307692308</v>
      </c>
    </row>
    <row r="9" spans="1:12" x14ac:dyDescent="0.3">
      <c r="A9">
        <v>8</v>
      </c>
      <c r="B9">
        <f>SUM('Justin Seymour'!B9+'Danny Olejnik'!B9+'Steven Langlois'!B9+'Pat Sheridan'!B9+'Randy Rice'!B9+'Brian Coscina'!B9+'Highlighter Novicki'!B9+'Robert Boisvert'!B9+'Anna Wallace'!B9+'Jonah Hurley'!B9+'Matt Liles'!B9+'Dylan Koerner'!B9+'Chris Sobers'!B9)</f>
        <v>25</v>
      </c>
      <c r="C9" s="22">
        <f t="shared" si="0"/>
        <v>1.9230769230769231</v>
      </c>
      <c r="D9">
        <f>SUM('Justin Seymour'!C9+'Danny Olejnik'!C9+'Steven Langlois'!C9+'Pat Sheridan'!C9+'Randy Rice'!C9+'Brian Coscina'!C9+'Highlighter Novicki'!C9+'Robert Boisvert'!C9+'Anna Wallace'!C9+'Jonah Hurley'!C9+'Matt Liles'!C9+'Dylan Koerner'!C9+'Chris Sobers'!C9)</f>
        <v>28</v>
      </c>
      <c r="E9" s="22">
        <f t="shared" si="1"/>
        <v>2.1538461538461537</v>
      </c>
      <c r="F9">
        <f>SUM('Justin Seymour'!D9+'Danny Olejnik'!D9+'Steven Langlois'!D9+'Pat Sheridan'!D9+'Randy Rice'!D9+'Brian Coscina'!D9+'Highlighter Novicki'!D9+'Robert Boisvert'!D9+'Anna Wallace'!D9+'Jonah Hurley'!D9+'Matt Liles'!D9+'Dylan Koerner'!D9+'Chris Sobers'!D9)</f>
        <v>24</v>
      </c>
      <c r="G9" s="22">
        <f t="shared" si="2"/>
        <v>1.8461538461538463</v>
      </c>
      <c r="H9">
        <f>SUM('Justin Seymour'!E9+'Danny Olejnik'!E9+'Steven Langlois'!E9+'Pat Sheridan'!E9+'Randy Rice'!E9+'Brian Coscina'!E9+'Highlighter Novicki'!E9+'Robert Boisvert'!E9+'Anna Wallace'!E9+'Jonah Hurley'!E9+'Matt Liles'!E9+'Dylan Koerner'!E9+'Chris Sobers'!E9)</f>
        <v>27</v>
      </c>
      <c r="I9" s="22">
        <f t="shared" si="3"/>
        <v>2.0769230769230771</v>
      </c>
      <c r="J9">
        <f>SUM('Justin Seymour'!F9+'Danny Olejnik'!F9+'Steven Langlois'!F9+'Pat Sheridan'!F9+'Randy Rice'!F9+'Brian Coscina'!F9+'Highlighter Novicki'!F9+'Robert Boisvert'!F9+'Anna Wallace'!F9+'Jonah Hurley'!F9+'Matt Liles'!F9+'Dylan Koerner'!F9+'Chris Sobers'!F9)</f>
        <v>26</v>
      </c>
      <c r="K9" s="22">
        <f t="shared" si="4"/>
        <v>2</v>
      </c>
      <c r="L9" s="22">
        <f t="shared" si="5"/>
        <v>2</v>
      </c>
    </row>
    <row r="10" spans="1:12" x14ac:dyDescent="0.3">
      <c r="A10">
        <v>9</v>
      </c>
      <c r="B10">
        <f>SUM('Justin Seymour'!B10+'Danny Olejnik'!B10+'Steven Langlois'!B10+'Pat Sheridan'!B10+'Randy Rice'!B10+'Brian Coscina'!B10+'Highlighter Novicki'!B10+'Robert Boisvert'!B10+'Anna Wallace'!B10+'Jonah Hurley'!B10+'Matt Liles'!B10+'Dylan Koerner'!B10+'Chris Sobers'!B10)</f>
        <v>40</v>
      </c>
      <c r="C10" s="22">
        <f t="shared" si="0"/>
        <v>3.0769230769230771</v>
      </c>
      <c r="D10">
        <f>SUM('Justin Seymour'!C10+'Danny Olejnik'!C10+'Steven Langlois'!C10+'Pat Sheridan'!C10+'Randy Rice'!C10+'Brian Coscina'!C10+'Highlighter Novicki'!C10+'Robert Boisvert'!C10+'Anna Wallace'!C10+'Jonah Hurley'!C10+'Matt Liles'!C10+'Dylan Koerner'!C10+'Chris Sobers'!C10)</f>
        <v>39</v>
      </c>
      <c r="E10" s="22">
        <f t="shared" si="1"/>
        <v>3</v>
      </c>
      <c r="F10">
        <f>SUM('Justin Seymour'!D10+'Danny Olejnik'!D10+'Steven Langlois'!D10+'Pat Sheridan'!D10+'Randy Rice'!D10+'Brian Coscina'!D10+'Highlighter Novicki'!D10+'Robert Boisvert'!D10+'Anna Wallace'!D10+'Jonah Hurley'!D10+'Matt Liles'!D10+'Dylan Koerner'!D10+'Chris Sobers'!D10)</f>
        <v>43</v>
      </c>
      <c r="G10" s="22">
        <f t="shared" si="2"/>
        <v>3.3076923076923075</v>
      </c>
      <c r="H10">
        <f>SUM('Justin Seymour'!E10+'Danny Olejnik'!E10+'Steven Langlois'!E10+'Pat Sheridan'!E10+'Randy Rice'!E10+'Brian Coscina'!E10+'Highlighter Novicki'!E10+'Robert Boisvert'!E10+'Anna Wallace'!E10+'Jonah Hurley'!E10+'Matt Liles'!E10+'Dylan Koerner'!E10+'Chris Sobers'!E10)</f>
        <v>42</v>
      </c>
      <c r="I10" s="22">
        <f t="shared" si="3"/>
        <v>3.2307692307692308</v>
      </c>
      <c r="J10">
        <f>SUM('Justin Seymour'!F10+'Danny Olejnik'!F10+'Steven Langlois'!F10+'Pat Sheridan'!F10+'Randy Rice'!F10+'Brian Coscina'!F10+'Highlighter Novicki'!F10+'Robert Boisvert'!F10+'Anna Wallace'!F10+'Jonah Hurley'!F10+'Matt Liles'!F10+'Dylan Koerner'!F10+'Chris Sobers'!F10)</f>
        <v>35</v>
      </c>
      <c r="K10" s="22">
        <f t="shared" si="4"/>
        <v>2.6923076923076925</v>
      </c>
      <c r="L10" s="22">
        <f t="shared" si="5"/>
        <v>3.0615384615384613</v>
      </c>
    </row>
    <row r="11" spans="1:12" x14ac:dyDescent="0.3">
      <c r="A11">
        <v>10</v>
      </c>
      <c r="B11">
        <f>SUM('Justin Seymour'!B11+'Danny Olejnik'!B11+'Steven Langlois'!B11+'Pat Sheridan'!B11+'Randy Rice'!B11+'Brian Coscina'!B11+'Highlighter Novicki'!B11+'Robert Boisvert'!B11+'Anna Wallace'!B11+'Jonah Hurley'!B11+'Matt Liles'!B11+'Dylan Koerner'!B11+'Chris Sobers'!B11)</f>
        <v>31</v>
      </c>
      <c r="C11" s="22">
        <f t="shared" si="0"/>
        <v>2.3846153846153846</v>
      </c>
      <c r="D11">
        <f>SUM('Justin Seymour'!C11+'Danny Olejnik'!C11+'Steven Langlois'!C11+'Pat Sheridan'!C11+'Randy Rice'!C11+'Brian Coscina'!C11+'Highlighter Novicki'!C11+'Robert Boisvert'!C11+'Anna Wallace'!C11+'Jonah Hurley'!C11+'Matt Liles'!C11+'Dylan Koerner'!C11+'Chris Sobers'!C11)</f>
        <v>27</v>
      </c>
      <c r="E11" s="22">
        <f t="shared" si="1"/>
        <v>2.0769230769230771</v>
      </c>
      <c r="F11">
        <f>SUM('Justin Seymour'!D11+'Danny Olejnik'!D11+'Steven Langlois'!D11+'Pat Sheridan'!D11+'Randy Rice'!D11+'Brian Coscina'!D11+'Highlighter Novicki'!D11+'Robert Boisvert'!D11+'Anna Wallace'!D11+'Jonah Hurley'!D11+'Matt Liles'!D11+'Dylan Koerner'!D11+'Chris Sobers'!D11)</f>
        <v>28</v>
      </c>
      <c r="G11" s="22">
        <f t="shared" si="2"/>
        <v>2.1538461538461537</v>
      </c>
      <c r="H11">
        <f>SUM('Justin Seymour'!E11+'Danny Olejnik'!E11+'Steven Langlois'!E11+'Pat Sheridan'!E11+'Randy Rice'!E11+'Brian Coscina'!E11+'Highlighter Novicki'!E11+'Robert Boisvert'!E11+'Anna Wallace'!E11+'Jonah Hurley'!E11+'Matt Liles'!E11+'Dylan Koerner'!E11+'Chris Sobers'!E11)</f>
        <v>28</v>
      </c>
      <c r="I11" s="22">
        <f t="shared" si="3"/>
        <v>2.1538461538461537</v>
      </c>
      <c r="J11">
        <f>SUM('Justin Seymour'!F11+'Danny Olejnik'!F11+'Steven Langlois'!F11+'Pat Sheridan'!F11+'Randy Rice'!F11+'Brian Coscina'!F11+'Highlighter Novicki'!F11+'Robert Boisvert'!F11+'Anna Wallace'!F11+'Jonah Hurley'!F11+'Matt Liles'!F11+'Dylan Koerner'!F11+'Chris Sobers'!F11)</f>
        <v>32</v>
      </c>
      <c r="K11" s="22">
        <f t="shared" si="4"/>
        <v>2.4615384615384617</v>
      </c>
      <c r="L11" s="22">
        <f t="shared" si="5"/>
        <v>2.2461538461538462</v>
      </c>
    </row>
    <row r="12" spans="1:12" x14ac:dyDescent="0.3">
      <c r="A12">
        <v>11</v>
      </c>
      <c r="B12">
        <f>SUM('Justin Seymour'!B12+'Danny Olejnik'!B12+'Steven Langlois'!B12+'Pat Sheridan'!B12+'Randy Rice'!B12+'Brian Coscina'!B12+'Highlighter Novicki'!B12+'Robert Boisvert'!B12+'Anna Wallace'!B12+'Jonah Hurley'!B12+'Matt Liles'!B12+'Dylan Koerner'!B12+'Chris Sobers'!B12)</f>
        <v>30</v>
      </c>
      <c r="C12" s="22">
        <f t="shared" si="0"/>
        <v>2.3076923076923075</v>
      </c>
      <c r="D12">
        <f>SUM('Justin Seymour'!C12+'Danny Olejnik'!C12+'Steven Langlois'!C12+'Pat Sheridan'!C12+'Randy Rice'!C12+'Brian Coscina'!C12+'Highlighter Novicki'!C12+'Robert Boisvert'!C12+'Anna Wallace'!C12+'Jonah Hurley'!C12+'Matt Liles'!C12+'Dylan Koerner'!C12+'Chris Sobers'!C12)</f>
        <v>29</v>
      </c>
      <c r="E12" s="22">
        <f t="shared" si="1"/>
        <v>2.2307692307692308</v>
      </c>
      <c r="F12">
        <f>SUM('Justin Seymour'!D12+'Danny Olejnik'!D12+'Steven Langlois'!D12+'Pat Sheridan'!D12+'Randy Rice'!D12+'Brian Coscina'!D12+'Highlighter Novicki'!D12+'Robert Boisvert'!D12+'Anna Wallace'!D12+'Jonah Hurley'!D12+'Matt Liles'!D12+'Dylan Koerner'!D12+'Chris Sobers'!D12)</f>
        <v>32</v>
      </c>
      <c r="G12" s="22">
        <f t="shared" si="2"/>
        <v>2.4615384615384617</v>
      </c>
      <c r="H12">
        <f>SUM('Justin Seymour'!E12+'Danny Olejnik'!E12+'Steven Langlois'!E12+'Pat Sheridan'!E12+'Randy Rice'!E12+'Brian Coscina'!E12+'Highlighter Novicki'!E12+'Robert Boisvert'!E12+'Anna Wallace'!E12+'Jonah Hurley'!E12+'Matt Liles'!E12+'Dylan Koerner'!E12+'Chris Sobers'!E12)</f>
        <v>29</v>
      </c>
      <c r="I12" s="22">
        <f t="shared" si="3"/>
        <v>2.2307692307692308</v>
      </c>
      <c r="J12">
        <f>SUM('Justin Seymour'!F12+'Danny Olejnik'!F12+'Steven Langlois'!F12+'Pat Sheridan'!F12+'Randy Rice'!F12+'Brian Coscina'!F12+'Highlighter Novicki'!F12+'Robert Boisvert'!F12+'Anna Wallace'!F12+'Jonah Hurley'!F12+'Matt Liles'!F12+'Dylan Koerner'!F12+'Chris Sobers'!F12)</f>
        <v>28</v>
      </c>
      <c r="K12" s="22">
        <f t="shared" si="4"/>
        <v>2.1538461538461537</v>
      </c>
      <c r="L12" s="22">
        <f t="shared" si="5"/>
        <v>2.2769230769230768</v>
      </c>
    </row>
    <row r="13" spans="1:12" x14ac:dyDescent="0.3">
      <c r="A13">
        <v>12</v>
      </c>
      <c r="B13">
        <f>SUM('Justin Seymour'!B13+'Danny Olejnik'!B13+'Steven Langlois'!B13+'Pat Sheridan'!B13+'Randy Rice'!B13+'Brian Coscina'!B13+'Highlighter Novicki'!B13+'Robert Boisvert'!B13+'Anna Wallace'!B13+'Jonah Hurley'!B13+'Matt Liles'!B13+'Dylan Koerner'!B13+'Chris Sobers'!B13)</f>
        <v>27</v>
      </c>
      <c r="C13" s="22">
        <f t="shared" si="0"/>
        <v>2.0769230769230771</v>
      </c>
      <c r="D13">
        <f>SUM('Justin Seymour'!C13+'Danny Olejnik'!C13+'Steven Langlois'!C13+'Pat Sheridan'!C13+'Randy Rice'!C13+'Brian Coscina'!C13+'Highlighter Novicki'!C13+'Robert Boisvert'!C13+'Anna Wallace'!C13+'Jonah Hurley'!C13+'Matt Liles'!C13+'Dylan Koerner'!C13+'Chris Sobers'!C13)</f>
        <v>28</v>
      </c>
      <c r="E13" s="22">
        <f t="shared" si="1"/>
        <v>2.1538461538461537</v>
      </c>
      <c r="F13">
        <f>SUM('Justin Seymour'!D13+'Danny Olejnik'!D13+'Steven Langlois'!D13+'Pat Sheridan'!D13+'Randy Rice'!D13+'Brian Coscina'!D13+'Highlighter Novicki'!D13+'Robert Boisvert'!D13+'Anna Wallace'!D13+'Jonah Hurley'!D13+'Matt Liles'!D13+'Dylan Koerner'!D13+'Chris Sobers'!D13)</f>
        <v>30</v>
      </c>
      <c r="G13" s="22">
        <f t="shared" si="2"/>
        <v>2.3076923076923075</v>
      </c>
      <c r="H13">
        <f>SUM('Justin Seymour'!E13+'Danny Olejnik'!E13+'Steven Langlois'!E13+'Pat Sheridan'!E13+'Randy Rice'!E13+'Brian Coscina'!E13+'Highlighter Novicki'!E13+'Robert Boisvert'!E13+'Anna Wallace'!E13+'Jonah Hurley'!E13+'Matt Liles'!E13+'Dylan Koerner'!E13+'Chris Sobers'!E13)</f>
        <v>26</v>
      </c>
      <c r="I13" s="22">
        <f t="shared" si="3"/>
        <v>2</v>
      </c>
      <c r="J13">
        <f>SUM('Justin Seymour'!F13+'Danny Olejnik'!F13+'Steven Langlois'!F13+'Pat Sheridan'!F13+'Randy Rice'!F13+'Brian Coscina'!F13+'Highlighter Novicki'!F13+'Robert Boisvert'!F13+'Anna Wallace'!F13+'Jonah Hurley'!F13+'Matt Liles'!F13+'Dylan Koerner'!F13+'Chris Sobers'!F13)</f>
        <v>26</v>
      </c>
      <c r="K13" s="22">
        <f t="shared" si="4"/>
        <v>2</v>
      </c>
      <c r="L13" s="22">
        <f t="shared" si="5"/>
        <v>2.1076923076923078</v>
      </c>
    </row>
    <row r="14" spans="1:12" x14ac:dyDescent="0.3">
      <c r="A14">
        <v>13</v>
      </c>
      <c r="B14">
        <f>SUM('Justin Seymour'!B14+'Danny Olejnik'!B14+'Steven Langlois'!B14+'Pat Sheridan'!B14+'Randy Rice'!B14+'Brian Coscina'!B14+'Highlighter Novicki'!B14+'Robert Boisvert'!B14+'Anna Wallace'!B14+'Jonah Hurley'!B14+'Matt Liles'!B14+'Dylan Koerner'!B14+'Chris Sobers'!B14)</f>
        <v>25</v>
      </c>
      <c r="C14" s="22">
        <f t="shared" si="0"/>
        <v>1.9230769230769231</v>
      </c>
      <c r="D14">
        <f>SUM('Justin Seymour'!C14+'Danny Olejnik'!C14+'Steven Langlois'!C14+'Pat Sheridan'!C14+'Randy Rice'!C14+'Brian Coscina'!C14+'Highlighter Novicki'!C14+'Robert Boisvert'!C14+'Anna Wallace'!C14+'Jonah Hurley'!C14+'Matt Liles'!C14+'Dylan Koerner'!C14+'Chris Sobers'!C14)</f>
        <v>28</v>
      </c>
      <c r="E14" s="22">
        <f t="shared" si="1"/>
        <v>2.1538461538461537</v>
      </c>
      <c r="F14">
        <f>SUM('Justin Seymour'!D14+'Danny Olejnik'!D14+'Steven Langlois'!D14+'Pat Sheridan'!D14+'Randy Rice'!D14+'Brian Coscina'!D14+'Highlighter Novicki'!D14+'Robert Boisvert'!D14+'Anna Wallace'!D14+'Jonah Hurley'!D14+'Matt Liles'!D14+'Dylan Koerner'!D14+'Chris Sobers'!D14)</f>
        <v>29</v>
      </c>
      <c r="G14" s="22">
        <f t="shared" si="2"/>
        <v>2.2307692307692308</v>
      </c>
      <c r="H14">
        <f>SUM('Justin Seymour'!E14+'Danny Olejnik'!E14+'Steven Langlois'!E14+'Pat Sheridan'!E14+'Randy Rice'!E14+'Brian Coscina'!E14+'Highlighter Novicki'!E14+'Robert Boisvert'!E14+'Anna Wallace'!E14+'Jonah Hurley'!E14+'Matt Liles'!E14+'Dylan Koerner'!E14+'Chris Sobers'!E14)</f>
        <v>26</v>
      </c>
      <c r="I14" s="22">
        <f t="shared" si="3"/>
        <v>2</v>
      </c>
      <c r="J14">
        <f>SUM('Justin Seymour'!F14+'Danny Olejnik'!F14+'Steven Langlois'!F14+'Pat Sheridan'!F14+'Randy Rice'!F14+'Brian Coscina'!F14+'Highlighter Novicki'!F14+'Robert Boisvert'!F14+'Anna Wallace'!F14+'Jonah Hurley'!F14+'Matt Liles'!F14+'Dylan Koerner'!F14+'Chris Sobers'!F14)</f>
        <v>26</v>
      </c>
      <c r="K14" s="22">
        <f t="shared" si="4"/>
        <v>2</v>
      </c>
      <c r="L14" s="22">
        <f t="shared" si="5"/>
        <v>2.0615384615384613</v>
      </c>
    </row>
    <row r="15" spans="1:12" x14ac:dyDescent="0.3">
      <c r="A15">
        <v>14</v>
      </c>
      <c r="B15">
        <f>SUM('Justin Seymour'!B15+'Danny Olejnik'!B15+'Steven Langlois'!B15+'Pat Sheridan'!B15+'Randy Rice'!B15+'Brian Coscina'!B15+'Highlighter Novicki'!B15+'Robert Boisvert'!B15+'Anna Wallace'!B15+'Jonah Hurley'!B15+'Matt Liles'!B15+'Dylan Koerner'!B15+'Chris Sobers'!B15)</f>
        <v>28</v>
      </c>
      <c r="C15" s="22">
        <f t="shared" si="0"/>
        <v>2.1538461538461537</v>
      </c>
      <c r="D15">
        <f>SUM('Justin Seymour'!C15+'Danny Olejnik'!C15+'Steven Langlois'!C15+'Pat Sheridan'!C15+'Randy Rice'!C15+'Brian Coscina'!C15+'Highlighter Novicki'!C15+'Robert Boisvert'!C15+'Anna Wallace'!C15+'Jonah Hurley'!C15+'Matt Liles'!C15+'Dylan Koerner'!C15+'Chris Sobers'!C15)</f>
        <v>29</v>
      </c>
      <c r="E15" s="22">
        <f t="shared" si="1"/>
        <v>2.2307692307692308</v>
      </c>
      <c r="F15">
        <f>SUM('Justin Seymour'!D15+'Danny Olejnik'!D15+'Steven Langlois'!D15+'Pat Sheridan'!D15+'Randy Rice'!D15+'Brian Coscina'!D15+'Highlighter Novicki'!D15+'Robert Boisvert'!D15+'Anna Wallace'!D15+'Jonah Hurley'!D15+'Matt Liles'!D15+'Dylan Koerner'!D15+'Chris Sobers'!D15)</f>
        <v>27</v>
      </c>
      <c r="G15" s="22">
        <f t="shared" si="2"/>
        <v>2.0769230769230771</v>
      </c>
      <c r="H15">
        <f>SUM('Justin Seymour'!E15+'Danny Olejnik'!E15+'Steven Langlois'!E15+'Pat Sheridan'!E15+'Randy Rice'!E15+'Brian Coscina'!E15+'Highlighter Novicki'!E15+'Robert Boisvert'!E15+'Anna Wallace'!E15+'Jonah Hurley'!E15+'Matt Liles'!E15+'Dylan Koerner'!E15+'Chris Sobers'!E15)</f>
        <v>26</v>
      </c>
      <c r="I15" s="22">
        <f t="shared" si="3"/>
        <v>2</v>
      </c>
      <c r="J15">
        <f>SUM('Justin Seymour'!F15+'Danny Olejnik'!F15+'Steven Langlois'!F15+'Pat Sheridan'!F15+'Randy Rice'!F15+'Brian Coscina'!F15+'Highlighter Novicki'!F15+'Robert Boisvert'!F15+'Anna Wallace'!F15+'Jonah Hurley'!F15+'Matt Liles'!F15+'Dylan Koerner'!F15+'Chris Sobers'!F15)</f>
        <v>27</v>
      </c>
      <c r="K15" s="22">
        <f t="shared" si="4"/>
        <v>2.0769230769230771</v>
      </c>
      <c r="L15" s="22">
        <f t="shared" si="5"/>
        <v>2.1076923076923078</v>
      </c>
    </row>
    <row r="16" spans="1:12" x14ac:dyDescent="0.3">
      <c r="A16">
        <v>15</v>
      </c>
      <c r="B16">
        <f>SUM('Justin Seymour'!B16+'Danny Olejnik'!B16+'Steven Langlois'!B16+'Pat Sheridan'!B16+'Randy Rice'!B16+'Brian Coscina'!B16+'Highlighter Novicki'!B16+'Robert Boisvert'!B16+'Anna Wallace'!B16+'Jonah Hurley'!B16+'Matt Liles'!B16+'Dylan Koerner'!B16+'Chris Sobers'!B16)</f>
        <v>27</v>
      </c>
      <c r="C16" s="22">
        <f t="shared" si="0"/>
        <v>2.0769230769230771</v>
      </c>
      <c r="D16">
        <f>SUM('Justin Seymour'!C16+'Danny Olejnik'!C16+'Steven Langlois'!C16+'Pat Sheridan'!C16+'Randy Rice'!C16+'Brian Coscina'!C16+'Highlighter Novicki'!C16+'Robert Boisvert'!C16+'Anna Wallace'!C16+'Jonah Hurley'!C16+'Matt Liles'!C16+'Dylan Koerner'!C16+'Chris Sobers'!C16)</f>
        <v>28</v>
      </c>
      <c r="E16" s="22">
        <f t="shared" si="1"/>
        <v>2.1538461538461537</v>
      </c>
      <c r="F16">
        <f>SUM('Justin Seymour'!D16+'Danny Olejnik'!D16+'Steven Langlois'!D16+'Pat Sheridan'!D16+'Randy Rice'!D16+'Brian Coscina'!D16+'Highlighter Novicki'!D16+'Robert Boisvert'!D16+'Anna Wallace'!D16+'Jonah Hurley'!D16+'Matt Liles'!D16+'Dylan Koerner'!D16+'Chris Sobers'!D16)</f>
        <v>28</v>
      </c>
      <c r="G16" s="22">
        <f t="shared" si="2"/>
        <v>2.1538461538461537</v>
      </c>
      <c r="H16">
        <f>SUM('Justin Seymour'!E16+'Danny Olejnik'!E16+'Steven Langlois'!E16+'Pat Sheridan'!E16+'Randy Rice'!E16+'Brian Coscina'!E16+'Highlighter Novicki'!E16+'Robert Boisvert'!E16+'Anna Wallace'!E16+'Jonah Hurley'!E16+'Matt Liles'!E16+'Dylan Koerner'!E16+'Chris Sobers'!E16)</f>
        <v>24</v>
      </c>
      <c r="I16" s="22">
        <f t="shared" si="3"/>
        <v>1.8461538461538463</v>
      </c>
      <c r="J16">
        <f>SUM('Justin Seymour'!F16+'Danny Olejnik'!F16+'Steven Langlois'!F16+'Pat Sheridan'!F16+'Randy Rice'!F16+'Brian Coscina'!F16+'Highlighter Novicki'!F16+'Robert Boisvert'!F16+'Anna Wallace'!F16+'Jonah Hurley'!F16+'Matt Liles'!F16+'Dylan Koerner'!F16+'Chris Sobers'!F16)</f>
        <v>27</v>
      </c>
      <c r="K16" s="22">
        <f t="shared" si="4"/>
        <v>2.0769230769230771</v>
      </c>
      <c r="L16" s="22">
        <f t="shared" si="5"/>
        <v>2.0615384615384613</v>
      </c>
    </row>
    <row r="17" spans="1:12" x14ac:dyDescent="0.3">
      <c r="A17">
        <v>16</v>
      </c>
      <c r="B17">
        <f>SUM('Justin Seymour'!B17+'Danny Olejnik'!B17+'Steven Langlois'!B17+'Pat Sheridan'!B17+'Randy Rice'!B17+'Brian Coscina'!B17+'Highlighter Novicki'!B17+'Robert Boisvert'!B17+'Anna Wallace'!B17+'Jonah Hurley'!B17+'Matt Liles'!B17+'Dylan Koerner'!B17+'Chris Sobers'!B17)</f>
        <v>30</v>
      </c>
      <c r="C17" s="22">
        <f t="shared" si="0"/>
        <v>2.3076923076923075</v>
      </c>
      <c r="D17">
        <f>SUM('Justin Seymour'!C17+'Danny Olejnik'!C17+'Steven Langlois'!C17+'Pat Sheridan'!C17+'Randy Rice'!C17+'Brian Coscina'!C17+'Highlighter Novicki'!C17+'Robert Boisvert'!C17+'Anna Wallace'!C17+'Jonah Hurley'!C17+'Matt Liles'!C17+'Dylan Koerner'!C17+'Chris Sobers'!C17)</f>
        <v>28</v>
      </c>
      <c r="E17" s="22">
        <f t="shared" si="1"/>
        <v>2.1538461538461537</v>
      </c>
      <c r="F17">
        <f>SUM('Justin Seymour'!D17+'Danny Olejnik'!D17+'Steven Langlois'!D17+'Pat Sheridan'!D17+'Randy Rice'!D17+'Brian Coscina'!D17+'Highlighter Novicki'!D17+'Robert Boisvert'!D17+'Anna Wallace'!D17+'Jonah Hurley'!D17+'Matt Liles'!D17+'Dylan Koerner'!D17+'Chris Sobers'!D17)</f>
        <v>29</v>
      </c>
      <c r="G17" s="22">
        <f t="shared" si="2"/>
        <v>2.2307692307692308</v>
      </c>
      <c r="H17">
        <f>SUM('Justin Seymour'!E17+'Danny Olejnik'!E17+'Steven Langlois'!E17+'Pat Sheridan'!E17+'Randy Rice'!E17+'Brian Coscina'!E17+'Highlighter Novicki'!E17+'Robert Boisvert'!E17+'Anna Wallace'!E17+'Jonah Hurley'!E17+'Matt Liles'!E17+'Dylan Koerner'!E17+'Chris Sobers'!E17)</f>
        <v>27</v>
      </c>
      <c r="I17" s="22">
        <f t="shared" si="3"/>
        <v>2.0769230769230771</v>
      </c>
      <c r="J17">
        <f>SUM('Justin Seymour'!F17+'Danny Olejnik'!F17+'Steven Langlois'!F17+'Pat Sheridan'!F17+'Randy Rice'!F17+'Brian Coscina'!F17+'Highlighter Novicki'!F17+'Robert Boisvert'!F17+'Anna Wallace'!F17+'Jonah Hurley'!F17+'Matt Liles'!F17+'Dylan Koerner'!F17+'Chris Sobers'!F17)</f>
        <v>28</v>
      </c>
      <c r="K17" s="22">
        <f t="shared" si="4"/>
        <v>2.1538461538461537</v>
      </c>
      <c r="L17" s="22">
        <f t="shared" si="5"/>
        <v>2.1846153846153844</v>
      </c>
    </row>
    <row r="18" spans="1:12" x14ac:dyDescent="0.3">
      <c r="A18">
        <v>17</v>
      </c>
      <c r="B18">
        <f>SUM('Justin Seymour'!B18+'Danny Olejnik'!B18+'Steven Langlois'!B18+'Pat Sheridan'!B18+'Randy Rice'!B18+'Brian Coscina'!B18+'Highlighter Novicki'!B18+'Robert Boisvert'!B18+'Anna Wallace'!B18+'Jonah Hurley'!B18+'Matt Liles'!B18+'Dylan Koerner'!B18+'Chris Sobers'!B18)</f>
        <v>29</v>
      </c>
      <c r="C18" s="22">
        <f t="shared" si="0"/>
        <v>2.2307692307692308</v>
      </c>
      <c r="D18">
        <f>SUM('Justin Seymour'!C18+'Danny Olejnik'!C18+'Steven Langlois'!C18+'Pat Sheridan'!C18+'Randy Rice'!C18+'Brian Coscina'!C18+'Highlighter Novicki'!C18+'Robert Boisvert'!C18+'Anna Wallace'!C18+'Jonah Hurley'!C18+'Matt Liles'!C18+'Dylan Koerner'!C18+'Chris Sobers'!C18)</f>
        <v>25</v>
      </c>
      <c r="E18" s="22">
        <f t="shared" si="1"/>
        <v>1.9230769230769231</v>
      </c>
      <c r="F18">
        <f>SUM('Justin Seymour'!D18+'Danny Olejnik'!D18+'Steven Langlois'!D18+'Pat Sheridan'!D18+'Randy Rice'!D18+'Brian Coscina'!D18+'Highlighter Novicki'!D18+'Robert Boisvert'!D18+'Anna Wallace'!D18+'Jonah Hurley'!D18+'Matt Liles'!D18+'Dylan Koerner'!D18+'Chris Sobers'!D18)</f>
        <v>27</v>
      </c>
      <c r="G18" s="22">
        <f t="shared" si="2"/>
        <v>2.0769230769230771</v>
      </c>
      <c r="H18">
        <f>SUM('Justin Seymour'!E18+'Danny Olejnik'!E18+'Steven Langlois'!E18+'Pat Sheridan'!E18+'Randy Rice'!E18+'Brian Coscina'!E18+'Highlighter Novicki'!E18+'Robert Boisvert'!E18+'Anna Wallace'!E18+'Jonah Hurley'!E18+'Matt Liles'!E18+'Dylan Koerner'!E18+'Chris Sobers'!E18)</f>
        <v>27</v>
      </c>
      <c r="I18" s="22">
        <f t="shared" si="3"/>
        <v>2.0769230769230771</v>
      </c>
      <c r="J18">
        <f>SUM('Justin Seymour'!F18+'Danny Olejnik'!F18+'Steven Langlois'!F18+'Pat Sheridan'!F18+'Randy Rice'!F18+'Brian Coscina'!F18+'Highlighter Novicki'!F18+'Robert Boisvert'!F18+'Anna Wallace'!F18+'Jonah Hurley'!F18+'Matt Liles'!F18+'Dylan Koerner'!F18+'Chris Sobers'!F18)</f>
        <v>28</v>
      </c>
      <c r="K18" s="22">
        <f t="shared" si="4"/>
        <v>2.1538461538461537</v>
      </c>
      <c r="L18" s="22">
        <f t="shared" si="5"/>
        <v>2.0923076923076924</v>
      </c>
    </row>
    <row r="19" spans="1:12" x14ac:dyDescent="0.3">
      <c r="A19">
        <v>18</v>
      </c>
      <c r="B19">
        <f>SUM('Justin Seymour'!B19+'Danny Olejnik'!B19+'Steven Langlois'!B19+'Pat Sheridan'!B19+'Randy Rice'!B19+'Brian Coscina'!B19+'Highlighter Novicki'!B19+'Robert Boisvert'!B19+'Anna Wallace'!B19+'Jonah Hurley'!B19+'Matt Liles'!B19+'Dylan Koerner'!B19+'Chris Sobers'!B19)</f>
        <v>44</v>
      </c>
      <c r="C19" s="22">
        <f t="shared" si="0"/>
        <v>3.3846153846153846</v>
      </c>
      <c r="D19">
        <f>SUM('Justin Seymour'!C19+'Danny Olejnik'!C19+'Steven Langlois'!C19+'Pat Sheridan'!C19+'Randy Rice'!C19+'Brian Coscina'!C19+'Highlighter Novicki'!C19+'Robert Boisvert'!C19+'Anna Wallace'!C19+'Jonah Hurley'!C19+'Matt Liles'!C19+'Dylan Koerner'!C19+'Chris Sobers'!C19)</f>
        <v>46</v>
      </c>
      <c r="E19" s="22">
        <f t="shared" si="1"/>
        <v>3.5384615384615383</v>
      </c>
      <c r="F19">
        <f>SUM('Justin Seymour'!D19+'Danny Olejnik'!D19+'Steven Langlois'!D19+'Pat Sheridan'!D19+'Randy Rice'!D19+'Brian Coscina'!D19+'Highlighter Novicki'!D19+'Robert Boisvert'!D19+'Anna Wallace'!D19+'Jonah Hurley'!D19+'Matt Liles'!D19+'Dylan Koerner'!D19+'Chris Sobers'!D19)</f>
        <v>47</v>
      </c>
      <c r="G19" s="22">
        <f t="shared" si="2"/>
        <v>3.6153846153846154</v>
      </c>
      <c r="H19">
        <f>SUM('Justin Seymour'!E19+'Danny Olejnik'!E19+'Steven Langlois'!E19+'Pat Sheridan'!E19+'Randy Rice'!E19+'Brian Coscina'!E19+'Highlighter Novicki'!E19+'Robert Boisvert'!E19+'Anna Wallace'!E19+'Jonah Hurley'!E19+'Matt Liles'!E19+'Dylan Koerner'!E19+'Chris Sobers'!E19)</f>
        <v>44</v>
      </c>
      <c r="I19" s="22">
        <f t="shared" si="3"/>
        <v>3.3846153846153846</v>
      </c>
      <c r="J19">
        <f>SUM('Justin Seymour'!F19+'Danny Olejnik'!F19+'Steven Langlois'!F19+'Pat Sheridan'!F19+'Randy Rice'!F19+'Brian Coscina'!F19+'Highlighter Novicki'!F19+'Robert Boisvert'!F19+'Anna Wallace'!F19+'Jonah Hurley'!F19+'Matt Liles'!F19+'Dylan Koerner'!F19+'Chris Sobers'!F19)</f>
        <v>42</v>
      </c>
      <c r="K19" s="22">
        <f t="shared" si="4"/>
        <v>3.2307692307692308</v>
      </c>
      <c r="L19" s="22">
        <f t="shared" si="5"/>
        <v>3.4307692307692306</v>
      </c>
    </row>
    <row r="20" spans="1:12" x14ac:dyDescent="0.3">
      <c r="A20" t="s">
        <v>4</v>
      </c>
      <c r="B20">
        <f>SUM(B2:B19)</f>
        <v>545</v>
      </c>
      <c r="C20" s="22">
        <f>B20/13</f>
        <v>41.92307692307692</v>
      </c>
      <c r="D20">
        <f t="shared" ref="D20:L20" si="6">SUM(D2:D19)</f>
        <v>550</v>
      </c>
      <c r="E20" s="22">
        <f t="shared" si="1"/>
        <v>42.307692307692307</v>
      </c>
      <c r="F20">
        <f t="shared" si="6"/>
        <v>550</v>
      </c>
      <c r="G20" s="22">
        <f t="shared" si="2"/>
        <v>42.307692307692307</v>
      </c>
      <c r="H20">
        <f t="shared" si="6"/>
        <v>537</v>
      </c>
      <c r="I20" s="22">
        <f t="shared" si="3"/>
        <v>41.307692307692307</v>
      </c>
      <c r="J20">
        <f t="shared" si="6"/>
        <v>534</v>
      </c>
      <c r="K20" s="22">
        <f t="shared" si="4"/>
        <v>41.07692307692308</v>
      </c>
      <c r="L20" s="22">
        <f t="shared" si="6"/>
        <v>41.784615384615378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D2ED-BC75-4C03-8AF2-8839CCE022AD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1</v>
      </c>
      <c r="D3">
        <v>2</v>
      </c>
      <c r="E3">
        <v>2</v>
      </c>
      <c r="F3">
        <v>2</v>
      </c>
      <c r="G3">
        <f t="shared" ref="G3:G19" si="0">AVERAGE(B3:F3)</f>
        <v>1.8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2</v>
      </c>
      <c r="F4">
        <v>1</v>
      </c>
      <c r="G4">
        <f t="shared" si="0"/>
        <v>1.8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2</v>
      </c>
      <c r="F6">
        <v>2</v>
      </c>
      <c r="G6">
        <f t="shared" si="0"/>
        <v>2</v>
      </c>
    </row>
    <row r="7" spans="1:7" x14ac:dyDescent="0.3">
      <c r="A7">
        <v>6</v>
      </c>
      <c r="B7">
        <v>3</v>
      </c>
      <c r="C7">
        <v>2</v>
      </c>
      <c r="D7">
        <v>2</v>
      </c>
      <c r="E7">
        <v>2</v>
      </c>
      <c r="F7">
        <v>2</v>
      </c>
      <c r="G7">
        <f t="shared" si="0"/>
        <v>2.2000000000000002</v>
      </c>
    </row>
    <row r="8" spans="1:7" x14ac:dyDescent="0.3">
      <c r="A8">
        <v>7</v>
      </c>
      <c r="B8">
        <v>3</v>
      </c>
      <c r="C8">
        <v>3</v>
      </c>
      <c r="D8">
        <v>3</v>
      </c>
      <c r="E8">
        <v>3</v>
      </c>
      <c r="F8">
        <v>3</v>
      </c>
      <c r="G8">
        <f t="shared" si="0"/>
        <v>3</v>
      </c>
    </row>
    <row r="9" spans="1:7" x14ac:dyDescent="0.3">
      <c r="A9">
        <v>8</v>
      </c>
      <c r="B9">
        <v>2</v>
      </c>
      <c r="C9">
        <v>3</v>
      </c>
      <c r="D9">
        <v>2</v>
      </c>
      <c r="E9">
        <v>2</v>
      </c>
      <c r="F9">
        <v>1</v>
      </c>
      <c r="G9">
        <f t="shared" si="0"/>
        <v>2</v>
      </c>
    </row>
    <row r="10" spans="1:7" x14ac:dyDescent="0.3">
      <c r="A10">
        <v>9</v>
      </c>
      <c r="B10">
        <v>3</v>
      </c>
      <c r="C10">
        <v>3</v>
      </c>
      <c r="D10">
        <v>3</v>
      </c>
      <c r="E10">
        <v>4</v>
      </c>
      <c r="F10">
        <v>3</v>
      </c>
      <c r="G10">
        <f t="shared" si="0"/>
        <v>3.2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f t="shared" si="0"/>
        <v>2</v>
      </c>
    </row>
    <row r="12" spans="1:7" x14ac:dyDescent="0.3">
      <c r="A12">
        <v>11</v>
      </c>
      <c r="B12">
        <v>2</v>
      </c>
      <c r="C12">
        <v>2</v>
      </c>
      <c r="D12">
        <v>2</v>
      </c>
      <c r="E12">
        <v>2</v>
      </c>
      <c r="F12">
        <v>3</v>
      </c>
      <c r="G12">
        <f t="shared" si="0"/>
        <v>2.2000000000000002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f t="shared" si="0"/>
        <v>2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3</v>
      </c>
      <c r="F14">
        <v>2</v>
      </c>
      <c r="G14">
        <f t="shared" si="0"/>
        <v>2.2000000000000002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3</v>
      </c>
      <c r="D16">
        <v>1</v>
      </c>
      <c r="E16">
        <v>2</v>
      </c>
      <c r="F16">
        <v>2</v>
      </c>
      <c r="G16">
        <f t="shared" si="0"/>
        <v>2</v>
      </c>
    </row>
    <row r="17" spans="1:7" x14ac:dyDescent="0.3">
      <c r="A17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2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3</v>
      </c>
      <c r="C19">
        <v>3</v>
      </c>
      <c r="D19">
        <v>3</v>
      </c>
      <c r="E19">
        <v>3</v>
      </c>
      <c r="F19">
        <v>4</v>
      </c>
      <c r="G19">
        <f t="shared" si="0"/>
        <v>3.2</v>
      </c>
    </row>
    <row r="20" spans="1:7" x14ac:dyDescent="0.3">
      <c r="A20" t="s">
        <v>4</v>
      </c>
      <c r="B20">
        <f>SUM(B2:B19)</f>
        <v>40</v>
      </c>
      <c r="C20">
        <f t="shared" ref="C20:G20" si="1">SUM(C2:C19)</f>
        <v>40</v>
      </c>
      <c r="D20">
        <f t="shared" si="1"/>
        <v>38</v>
      </c>
      <c r="E20">
        <f t="shared" si="1"/>
        <v>41</v>
      </c>
      <c r="F20">
        <f t="shared" si="1"/>
        <v>39</v>
      </c>
      <c r="G20">
        <f t="shared" si="1"/>
        <v>39.6</v>
      </c>
    </row>
  </sheetData>
  <conditionalFormatting sqref="B2:F19">
    <cfRule type="cellIs" dxfId="25" priority="2" operator="equal">
      <formula>1</formula>
    </cfRule>
    <cfRule type="cellIs" dxfId="24" priority="1" operator="greaterThanOrEqual">
      <formula>3</formula>
    </cfRule>
  </conditionalFormatting>
  <pageMargins left="0.7" right="0.7" top="0.75" bottom="0.75" header="0.3" footer="0.3"/>
  <pageSetup orientation="portrait" horizontalDpi="0" verticalDpi="0" r:id="rId1"/>
  <ignoredErrors>
    <ignoredError sqref="G2:G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0FF9-42A5-474C-B8DA-16C906308317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3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2.2000000000000002</v>
      </c>
    </row>
    <row r="4" spans="1:7" x14ac:dyDescent="0.3">
      <c r="A4">
        <v>3</v>
      </c>
      <c r="B4">
        <v>3</v>
      </c>
      <c r="C4">
        <v>3</v>
      </c>
      <c r="D4">
        <v>2</v>
      </c>
      <c r="E4">
        <v>2</v>
      </c>
      <c r="F4">
        <v>2</v>
      </c>
      <c r="G4">
        <f t="shared" si="0"/>
        <v>2.4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3</v>
      </c>
      <c r="C6">
        <v>4</v>
      </c>
      <c r="D6">
        <v>2</v>
      </c>
      <c r="E6">
        <v>1</v>
      </c>
      <c r="F6">
        <v>2</v>
      </c>
      <c r="G6">
        <f t="shared" si="0"/>
        <v>2.4</v>
      </c>
    </row>
    <row r="7" spans="1:7" x14ac:dyDescent="0.3">
      <c r="A7">
        <v>6</v>
      </c>
      <c r="B7">
        <v>2</v>
      </c>
      <c r="C7">
        <v>2</v>
      </c>
      <c r="D7">
        <v>2</v>
      </c>
      <c r="E7">
        <v>2</v>
      </c>
      <c r="F7">
        <v>2</v>
      </c>
      <c r="G7">
        <f t="shared" si="0"/>
        <v>2</v>
      </c>
    </row>
    <row r="8" spans="1:7" x14ac:dyDescent="0.3">
      <c r="A8">
        <v>7</v>
      </c>
      <c r="B8">
        <v>3</v>
      </c>
      <c r="C8">
        <v>3</v>
      </c>
      <c r="D8">
        <v>3</v>
      </c>
      <c r="E8">
        <v>3</v>
      </c>
      <c r="F8">
        <v>3</v>
      </c>
      <c r="G8">
        <f t="shared" si="0"/>
        <v>3</v>
      </c>
    </row>
    <row r="9" spans="1:7" x14ac:dyDescent="0.3">
      <c r="A9">
        <v>8</v>
      </c>
      <c r="B9">
        <v>2</v>
      </c>
      <c r="C9">
        <v>2</v>
      </c>
      <c r="D9">
        <v>2</v>
      </c>
      <c r="E9">
        <v>1</v>
      </c>
      <c r="F9">
        <v>2</v>
      </c>
      <c r="G9">
        <f t="shared" si="0"/>
        <v>1.8</v>
      </c>
    </row>
    <row r="10" spans="1:7" x14ac:dyDescent="0.3">
      <c r="A10">
        <v>9</v>
      </c>
      <c r="B10">
        <v>3</v>
      </c>
      <c r="C10">
        <v>2</v>
      </c>
      <c r="D10">
        <v>2</v>
      </c>
      <c r="E10">
        <v>3</v>
      </c>
      <c r="F10">
        <v>2</v>
      </c>
      <c r="G10">
        <f t="shared" si="0"/>
        <v>2.4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f t="shared" si="0"/>
        <v>2</v>
      </c>
    </row>
    <row r="12" spans="1:7" x14ac:dyDescent="0.3">
      <c r="A12">
        <v>11</v>
      </c>
      <c r="B12">
        <v>2</v>
      </c>
      <c r="C12">
        <v>4</v>
      </c>
      <c r="D12">
        <v>2</v>
      </c>
      <c r="E12">
        <v>3</v>
      </c>
      <c r="F12">
        <v>2</v>
      </c>
      <c r="G12">
        <f t="shared" si="0"/>
        <v>2.6</v>
      </c>
    </row>
    <row r="13" spans="1:7" x14ac:dyDescent="0.3">
      <c r="A13">
        <v>12</v>
      </c>
      <c r="B13">
        <v>2</v>
      </c>
      <c r="C13">
        <v>2</v>
      </c>
      <c r="D13">
        <v>3</v>
      </c>
      <c r="E13">
        <v>2</v>
      </c>
      <c r="F13">
        <v>2</v>
      </c>
      <c r="G13">
        <f t="shared" si="0"/>
        <v>2.2000000000000002</v>
      </c>
    </row>
    <row r="14" spans="1:7" x14ac:dyDescent="0.3">
      <c r="A14">
        <v>13</v>
      </c>
      <c r="B14">
        <v>1</v>
      </c>
      <c r="C14">
        <v>2</v>
      </c>
      <c r="D14">
        <v>2</v>
      </c>
      <c r="E14">
        <v>1</v>
      </c>
      <c r="F14">
        <v>3</v>
      </c>
      <c r="G14">
        <f t="shared" si="0"/>
        <v>1.8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1</v>
      </c>
      <c r="D16">
        <v>2</v>
      </c>
      <c r="E16">
        <v>2</v>
      </c>
      <c r="F16">
        <v>2</v>
      </c>
      <c r="G16">
        <f t="shared" si="0"/>
        <v>1.8</v>
      </c>
    </row>
    <row r="17" spans="1:7" x14ac:dyDescent="0.3">
      <c r="A17">
        <v>16</v>
      </c>
      <c r="B17">
        <v>2</v>
      </c>
      <c r="C17">
        <v>2</v>
      </c>
      <c r="D17">
        <v>3</v>
      </c>
      <c r="E17">
        <v>2</v>
      </c>
      <c r="F17">
        <v>2</v>
      </c>
      <c r="G17">
        <f t="shared" si="0"/>
        <v>2.2000000000000002</v>
      </c>
    </row>
    <row r="18" spans="1:7" x14ac:dyDescent="0.3">
      <c r="A18">
        <v>17</v>
      </c>
      <c r="B18">
        <v>2</v>
      </c>
      <c r="C18">
        <v>2</v>
      </c>
      <c r="D18">
        <v>3</v>
      </c>
      <c r="E18">
        <v>2</v>
      </c>
      <c r="F18">
        <v>1</v>
      </c>
      <c r="G18">
        <f t="shared" si="0"/>
        <v>2</v>
      </c>
    </row>
    <row r="19" spans="1:7" x14ac:dyDescent="0.3">
      <c r="A19">
        <v>18</v>
      </c>
      <c r="B19">
        <v>4</v>
      </c>
      <c r="C19">
        <v>3</v>
      </c>
      <c r="D19">
        <v>4</v>
      </c>
      <c r="E19">
        <v>3</v>
      </c>
      <c r="F19">
        <v>3</v>
      </c>
      <c r="G19">
        <f t="shared" si="0"/>
        <v>3.4</v>
      </c>
    </row>
    <row r="20" spans="1:7" x14ac:dyDescent="0.3">
      <c r="A20" t="s">
        <v>4</v>
      </c>
      <c r="B20">
        <f>SUM(B2:B19)</f>
        <v>42</v>
      </c>
      <c r="C20">
        <f t="shared" ref="C20:G20" si="1">SUM(C2:C19)</f>
        <v>42</v>
      </c>
      <c r="D20">
        <f t="shared" si="1"/>
        <v>42</v>
      </c>
      <c r="E20">
        <f t="shared" si="1"/>
        <v>37</v>
      </c>
      <c r="F20">
        <f t="shared" si="1"/>
        <v>38</v>
      </c>
      <c r="G20">
        <f t="shared" si="1"/>
        <v>40.200000000000003</v>
      </c>
    </row>
  </sheetData>
  <conditionalFormatting sqref="B2:F19">
    <cfRule type="cellIs" dxfId="23" priority="1" operator="greaterThanOrEqual">
      <formula>3</formula>
    </cfRule>
    <cfRule type="cellIs" dxfId="22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12C7-0007-4DC5-8DBC-13AE32B138CA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3</v>
      </c>
      <c r="D3">
        <v>2</v>
      </c>
      <c r="E3">
        <v>2</v>
      </c>
      <c r="F3">
        <v>2</v>
      </c>
      <c r="G3">
        <f t="shared" ref="G3:G19" si="0">AVERAGE(B3:F3)</f>
        <v>2.2000000000000002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2</v>
      </c>
      <c r="F4">
        <v>2</v>
      </c>
      <c r="G4">
        <f t="shared" si="0"/>
        <v>2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3</v>
      </c>
      <c r="G5">
        <f t="shared" si="0"/>
        <v>2.2000000000000002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2</v>
      </c>
      <c r="F6">
        <v>2</v>
      </c>
      <c r="G6">
        <f t="shared" si="0"/>
        <v>2</v>
      </c>
    </row>
    <row r="7" spans="1:7" x14ac:dyDescent="0.3">
      <c r="A7">
        <v>6</v>
      </c>
      <c r="B7">
        <v>2</v>
      </c>
      <c r="C7">
        <v>2</v>
      </c>
      <c r="D7">
        <v>2</v>
      </c>
      <c r="E7">
        <v>3</v>
      </c>
      <c r="F7">
        <v>2</v>
      </c>
      <c r="G7">
        <f t="shared" si="0"/>
        <v>2.2000000000000002</v>
      </c>
    </row>
    <row r="8" spans="1:7" x14ac:dyDescent="0.3">
      <c r="A8">
        <v>7</v>
      </c>
      <c r="B8">
        <v>4</v>
      </c>
      <c r="C8">
        <v>4</v>
      </c>
      <c r="D8">
        <v>3</v>
      </c>
      <c r="E8">
        <v>3</v>
      </c>
      <c r="F8">
        <v>3</v>
      </c>
      <c r="G8">
        <f t="shared" si="0"/>
        <v>3.4</v>
      </c>
    </row>
    <row r="9" spans="1:7" x14ac:dyDescent="0.3">
      <c r="A9">
        <v>8</v>
      </c>
      <c r="B9">
        <v>2</v>
      </c>
      <c r="C9">
        <v>2</v>
      </c>
      <c r="D9">
        <v>2</v>
      </c>
      <c r="E9">
        <v>2</v>
      </c>
      <c r="F9">
        <v>2</v>
      </c>
      <c r="G9">
        <f t="shared" si="0"/>
        <v>2</v>
      </c>
    </row>
    <row r="10" spans="1:7" x14ac:dyDescent="0.3">
      <c r="A10">
        <v>9</v>
      </c>
      <c r="B10">
        <v>3</v>
      </c>
      <c r="C10">
        <v>2</v>
      </c>
      <c r="D10">
        <v>2</v>
      </c>
      <c r="E10">
        <v>2</v>
      </c>
      <c r="F10">
        <v>2</v>
      </c>
      <c r="G10">
        <f t="shared" si="0"/>
        <v>2.2000000000000002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f t="shared" si="0"/>
        <v>2</v>
      </c>
    </row>
    <row r="12" spans="1:7" x14ac:dyDescent="0.3">
      <c r="A12">
        <v>11</v>
      </c>
      <c r="B12">
        <v>2</v>
      </c>
      <c r="C12">
        <v>2</v>
      </c>
      <c r="D12">
        <v>3</v>
      </c>
      <c r="E12">
        <v>2</v>
      </c>
      <c r="F12">
        <v>2</v>
      </c>
      <c r="G12">
        <f t="shared" si="0"/>
        <v>2.2000000000000002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f t="shared" si="0"/>
        <v>2</v>
      </c>
    </row>
    <row r="14" spans="1:7" x14ac:dyDescent="0.3">
      <c r="A14">
        <v>13</v>
      </c>
      <c r="B14">
        <v>3</v>
      </c>
      <c r="C14">
        <v>3</v>
      </c>
      <c r="D14">
        <v>2</v>
      </c>
      <c r="E14">
        <v>1</v>
      </c>
      <c r="F14">
        <v>1</v>
      </c>
      <c r="G14">
        <f t="shared" si="0"/>
        <v>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3</v>
      </c>
      <c r="C16">
        <v>1</v>
      </c>
      <c r="D16">
        <v>2</v>
      </c>
      <c r="E16">
        <v>2</v>
      </c>
      <c r="F16">
        <v>2</v>
      </c>
      <c r="G16">
        <f t="shared" si="0"/>
        <v>2</v>
      </c>
    </row>
    <row r="17" spans="1:7" x14ac:dyDescent="0.3">
      <c r="A17">
        <v>16</v>
      </c>
      <c r="B17">
        <v>3</v>
      </c>
      <c r="C17">
        <v>3</v>
      </c>
      <c r="D17">
        <v>2</v>
      </c>
      <c r="E17">
        <v>2</v>
      </c>
      <c r="F17">
        <v>2</v>
      </c>
      <c r="G17">
        <f t="shared" si="0"/>
        <v>2.4</v>
      </c>
    </row>
    <row r="18" spans="1:7" x14ac:dyDescent="0.3">
      <c r="A18">
        <v>17</v>
      </c>
      <c r="B18">
        <v>2</v>
      </c>
      <c r="C18">
        <v>2</v>
      </c>
      <c r="D18">
        <v>1</v>
      </c>
      <c r="E18">
        <v>2</v>
      </c>
      <c r="F18">
        <v>3</v>
      </c>
      <c r="G18">
        <f t="shared" si="0"/>
        <v>2</v>
      </c>
    </row>
    <row r="19" spans="1:7" x14ac:dyDescent="0.3">
      <c r="A19">
        <v>18</v>
      </c>
      <c r="B19">
        <v>3</v>
      </c>
      <c r="C19">
        <v>3</v>
      </c>
      <c r="D19">
        <v>5</v>
      </c>
      <c r="E19">
        <v>4</v>
      </c>
      <c r="F19">
        <v>3</v>
      </c>
      <c r="G19">
        <f t="shared" si="0"/>
        <v>3.6</v>
      </c>
    </row>
    <row r="20" spans="1:7" x14ac:dyDescent="0.3">
      <c r="A20" t="s">
        <v>4</v>
      </c>
      <c r="B20">
        <f>SUM(B2:B19)</f>
        <v>43</v>
      </c>
      <c r="C20">
        <f t="shared" ref="C20:G20" si="1">SUM(C2:C19)</f>
        <v>41</v>
      </c>
      <c r="D20">
        <f t="shared" si="1"/>
        <v>40</v>
      </c>
      <c r="E20">
        <f t="shared" si="1"/>
        <v>39</v>
      </c>
      <c r="F20">
        <f t="shared" si="1"/>
        <v>39</v>
      </c>
      <c r="G20">
        <f t="shared" si="1"/>
        <v>40.4</v>
      </c>
    </row>
  </sheetData>
  <conditionalFormatting sqref="B2:F19">
    <cfRule type="cellIs" dxfId="21" priority="1" operator="greaterThanOrEqual">
      <formula>3</formula>
    </cfRule>
    <cfRule type="cellIs" dxfId="20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513F-E449-4294-A245-4EB0937D4031}">
  <dimension ref="A1:G20"/>
  <sheetViews>
    <sheetView workbookViewId="0">
      <selection activeCell="B2" sqref="B2"/>
    </sheetView>
  </sheetViews>
  <sheetFormatPr defaultRowHeight="14.4" x14ac:dyDescent="0.3"/>
  <cols>
    <col min="2" max="6" width="11.44140625" bestFit="1" customWidth="1"/>
    <col min="7" max="7" width="11.5546875" bestFit="1" customWidth="1"/>
  </cols>
  <sheetData>
    <row r="1" spans="1:7" ht="21" x14ac:dyDescent="0.4"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8</v>
      </c>
    </row>
    <row r="2" spans="1:7" x14ac:dyDescent="0.3">
      <c r="A2">
        <v>1</v>
      </c>
      <c r="B2">
        <v>2</v>
      </c>
      <c r="C2">
        <v>2</v>
      </c>
      <c r="D2">
        <v>2</v>
      </c>
      <c r="E2">
        <v>2</v>
      </c>
      <c r="F2">
        <v>2</v>
      </c>
      <c r="G2">
        <f>AVERAGE(B2:F2)</f>
        <v>2</v>
      </c>
    </row>
    <row r="3" spans="1:7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f t="shared" ref="G3:G19" si="0">AVERAGE(B3:F3)</f>
        <v>2</v>
      </c>
    </row>
    <row r="4" spans="1:7" x14ac:dyDescent="0.3">
      <c r="A4">
        <v>3</v>
      </c>
      <c r="B4">
        <v>2</v>
      </c>
      <c r="C4">
        <v>2</v>
      </c>
      <c r="D4">
        <v>2</v>
      </c>
      <c r="E4">
        <v>2</v>
      </c>
      <c r="F4">
        <v>3</v>
      </c>
      <c r="G4">
        <f t="shared" si="0"/>
        <v>2.2000000000000002</v>
      </c>
    </row>
    <row r="5" spans="1:7" x14ac:dyDescent="0.3">
      <c r="A5">
        <v>4</v>
      </c>
      <c r="B5">
        <v>2</v>
      </c>
      <c r="C5">
        <v>2</v>
      </c>
      <c r="D5">
        <v>2</v>
      </c>
      <c r="E5">
        <v>2</v>
      </c>
      <c r="F5">
        <v>2</v>
      </c>
      <c r="G5">
        <f t="shared" si="0"/>
        <v>2</v>
      </c>
    </row>
    <row r="6" spans="1:7" x14ac:dyDescent="0.3">
      <c r="A6">
        <v>5</v>
      </c>
      <c r="B6">
        <v>2</v>
      </c>
      <c r="C6">
        <v>2</v>
      </c>
      <c r="D6">
        <v>2</v>
      </c>
      <c r="E6">
        <v>2</v>
      </c>
      <c r="F6">
        <v>2</v>
      </c>
      <c r="G6">
        <f t="shared" si="0"/>
        <v>2</v>
      </c>
    </row>
    <row r="7" spans="1:7" x14ac:dyDescent="0.3">
      <c r="A7">
        <v>6</v>
      </c>
      <c r="B7">
        <v>3</v>
      </c>
      <c r="C7">
        <v>2</v>
      </c>
      <c r="D7">
        <v>2</v>
      </c>
      <c r="E7">
        <v>2</v>
      </c>
      <c r="F7">
        <v>3</v>
      </c>
      <c r="G7">
        <f t="shared" si="0"/>
        <v>2.4</v>
      </c>
    </row>
    <row r="8" spans="1:7" x14ac:dyDescent="0.3">
      <c r="A8">
        <v>7</v>
      </c>
      <c r="B8">
        <v>3</v>
      </c>
      <c r="C8">
        <v>5</v>
      </c>
      <c r="D8">
        <v>3</v>
      </c>
      <c r="E8">
        <v>3</v>
      </c>
      <c r="F8">
        <v>3</v>
      </c>
      <c r="G8">
        <f t="shared" si="0"/>
        <v>3.4</v>
      </c>
    </row>
    <row r="9" spans="1:7" x14ac:dyDescent="0.3">
      <c r="A9">
        <v>8</v>
      </c>
      <c r="B9">
        <v>2</v>
      </c>
      <c r="C9">
        <v>3</v>
      </c>
      <c r="D9">
        <v>1</v>
      </c>
      <c r="E9">
        <v>2</v>
      </c>
      <c r="F9">
        <v>1</v>
      </c>
      <c r="G9">
        <f t="shared" si="0"/>
        <v>1.8</v>
      </c>
    </row>
    <row r="10" spans="1:7" x14ac:dyDescent="0.3">
      <c r="A10">
        <v>9</v>
      </c>
      <c r="B10">
        <v>3</v>
      </c>
      <c r="C10">
        <v>3</v>
      </c>
      <c r="D10">
        <v>5</v>
      </c>
      <c r="E10">
        <v>3</v>
      </c>
      <c r="F10">
        <v>3</v>
      </c>
      <c r="G10">
        <f t="shared" si="0"/>
        <v>3.4</v>
      </c>
    </row>
    <row r="11" spans="1:7" x14ac:dyDescent="0.3">
      <c r="A11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f t="shared" si="0"/>
        <v>2</v>
      </c>
    </row>
    <row r="12" spans="1:7" x14ac:dyDescent="0.3">
      <c r="A12">
        <v>11</v>
      </c>
      <c r="B12">
        <v>2</v>
      </c>
      <c r="C12">
        <v>2</v>
      </c>
      <c r="D12">
        <v>3</v>
      </c>
      <c r="E12">
        <v>2</v>
      </c>
      <c r="F12">
        <v>2</v>
      </c>
      <c r="G12">
        <f t="shared" si="0"/>
        <v>2.2000000000000002</v>
      </c>
    </row>
    <row r="13" spans="1:7" x14ac:dyDescent="0.3">
      <c r="A13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f t="shared" si="0"/>
        <v>2</v>
      </c>
    </row>
    <row r="14" spans="1:7" x14ac:dyDescent="0.3">
      <c r="A14">
        <v>13</v>
      </c>
      <c r="B14">
        <v>2</v>
      </c>
      <c r="C14">
        <v>2</v>
      </c>
      <c r="D14">
        <v>2</v>
      </c>
      <c r="E14">
        <v>2</v>
      </c>
      <c r="F14">
        <v>2</v>
      </c>
      <c r="G14">
        <f t="shared" si="0"/>
        <v>2</v>
      </c>
    </row>
    <row r="15" spans="1:7" x14ac:dyDescent="0.3">
      <c r="A15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f t="shared" si="0"/>
        <v>2</v>
      </c>
    </row>
    <row r="16" spans="1:7" x14ac:dyDescent="0.3">
      <c r="A16">
        <v>15</v>
      </c>
      <c r="B16">
        <v>2</v>
      </c>
      <c r="C16">
        <v>2</v>
      </c>
      <c r="D16">
        <v>2</v>
      </c>
      <c r="E16">
        <v>2</v>
      </c>
      <c r="F16">
        <v>2</v>
      </c>
      <c r="G16">
        <f t="shared" si="0"/>
        <v>2</v>
      </c>
    </row>
    <row r="17" spans="1:7" x14ac:dyDescent="0.3">
      <c r="A17">
        <v>16</v>
      </c>
      <c r="B17">
        <v>3</v>
      </c>
      <c r="C17">
        <v>2</v>
      </c>
      <c r="D17">
        <v>2</v>
      </c>
      <c r="E17">
        <v>2</v>
      </c>
      <c r="F17">
        <v>2</v>
      </c>
      <c r="G17">
        <f t="shared" si="0"/>
        <v>2.2000000000000002</v>
      </c>
    </row>
    <row r="18" spans="1:7" x14ac:dyDescent="0.3">
      <c r="A18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f t="shared" si="0"/>
        <v>2</v>
      </c>
    </row>
    <row r="19" spans="1:7" x14ac:dyDescent="0.3">
      <c r="A19">
        <v>18</v>
      </c>
      <c r="B19">
        <v>3</v>
      </c>
      <c r="C19">
        <v>3</v>
      </c>
      <c r="D19">
        <v>4</v>
      </c>
      <c r="E19">
        <v>3</v>
      </c>
      <c r="F19">
        <v>3</v>
      </c>
      <c r="G19">
        <f t="shared" si="0"/>
        <v>3.2</v>
      </c>
    </row>
    <row r="20" spans="1:7" x14ac:dyDescent="0.3">
      <c r="A20" t="s">
        <v>4</v>
      </c>
      <c r="B20">
        <f>SUM(B2:B19)</f>
        <v>41</v>
      </c>
      <c r="C20">
        <f t="shared" ref="C20:G20" si="1">SUM(C2:C19)</f>
        <v>42</v>
      </c>
      <c r="D20">
        <f t="shared" si="1"/>
        <v>42</v>
      </c>
      <c r="E20">
        <f t="shared" si="1"/>
        <v>39</v>
      </c>
      <c r="F20">
        <f t="shared" si="1"/>
        <v>40</v>
      </c>
      <c r="G20">
        <f t="shared" si="1"/>
        <v>40.800000000000004</v>
      </c>
    </row>
  </sheetData>
  <conditionalFormatting sqref="B2:F19">
    <cfRule type="cellIs" dxfId="19" priority="1" operator="greaterThanOrEqual">
      <formula>3</formula>
    </cfRule>
    <cfRule type="cellIs" dxfId="18" priority="2" operator="equal">
      <formula>1</formula>
    </cfRule>
  </conditionalFormatting>
  <pageMargins left="0.7" right="0.7" top="0.75" bottom="0.75" header="0.3" footer="0.3"/>
  <ignoredErrors>
    <ignoredError sqref="G2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Amateur Stats</vt:lpstr>
      <vt:lpstr>Pro Stats</vt:lpstr>
      <vt:lpstr>Pro 1-3</vt:lpstr>
      <vt:lpstr>Pro 1-4</vt:lpstr>
      <vt:lpstr>Pro Hole Averages</vt:lpstr>
      <vt:lpstr>Justin Seymour</vt:lpstr>
      <vt:lpstr>Danny Olejnik</vt:lpstr>
      <vt:lpstr>Steven Langlois</vt:lpstr>
      <vt:lpstr>Pat Sheridan</vt:lpstr>
      <vt:lpstr>Anna Wallace</vt:lpstr>
      <vt:lpstr>Randy Rice</vt:lpstr>
      <vt:lpstr>Brian Coscina</vt:lpstr>
      <vt:lpstr>Highlighter Novicki</vt:lpstr>
      <vt:lpstr>Robert Boisvert</vt:lpstr>
      <vt:lpstr>Jonah Hurley</vt:lpstr>
      <vt:lpstr>Matt Liles</vt:lpstr>
      <vt:lpstr>Dylan Koerner</vt:lpstr>
      <vt:lpstr>Chris Sobers</vt:lpstr>
      <vt:lpstr>'Amateur Stats'!Print_Area</vt:lpstr>
      <vt:lpstr>'Pro 1-3'!Print_Area</vt:lpstr>
      <vt:lpstr>'Pro 1-4'!Print_Area</vt:lpstr>
      <vt:lpstr>'Pro Stats'!Print_Area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 Sheridan</cp:lastModifiedBy>
  <cp:lastPrinted>2018-09-22T18:51:41Z</cp:lastPrinted>
  <dcterms:created xsi:type="dcterms:W3CDTF">2012-07-29T00:17:32Z</dcterms:created>
  <dcterms:modified xsi:type="dcterms:W3CDTF">2019-01-05T20:38:47Z</dcterms:modified>
</cp:coreProperties>
</file>